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kinys\Desktop\"/>
    </mc:Choice>
  </mc:AlternateContent>
  <bookViews>
    <workbookView xWindow="0" yWindow="0" windowWidth="15360" windowHeight="9045" firstSheet="1" activeTab="1"/>
  </bookViews>
  <sheets>
    <sheet name="DARBINIS" sheetId="1" state="hidden" r:id="rId1"/>
    <sheet name="bendras" sheetId="12" r:id="rId2"/>
    <sheet name="valandos,grupės" sheetId="2" state="hidden" r:id="rId3"/>
    <sheet name="2b" sheetId="3" state="hidden" r:id="rId4"/>
    <sheet name="2c" sheetId="4" state="hidden" r:id="rId5"/>
    <sheet name="2d" sheetId="5" state="hidden" r:id="rId6"/>
  </sheets>
  <definedNames>
    <definedName name="_xlnm._FilterDatabase" localSheetId="3" hidden="1">'2b'!$A$5:$AZ$29</definedName>
    <definedName name="_xlnm._FilterDatabase" localSheetId="4" hidden="1">'2c'!$A$5:$AZ$29</definedName>
    <definedName name="_xlnm._FilterDatabase" localSheetId="5" hidden="1">'2d'!$A$5:$AZ$29</definedName>
    <definedName name="_xlnm._FilterDatabase" localSheetId="0" hidden="1">DARBINIS!$A$5:$CP$228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4" i="2" l="1"/>
  <c r="AH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D6" i="2"/>
  <c r="U5" i="2"/>
  <c r="V5" i="2"/>
  <c r="W5" i="2"/>
  <c r="X5" i="2"/>
  <c r="Y5" i="2"/>
  <c r="Z5" i="2"/>
  <c r="AA5" i="2"/>
  <c r="AB5" i="2"/>
  <c r="AC5" i="2"/>
  <c r="AC8" i="2" s="1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I8" i="2" l="1"/>
  <c r="AO8" i="2"/>
  <c r="AT8" i="2"/>
  <c r="AT9" i="2" s="1"/>
  <c r="AP8" i="2"/>
  <c r="AP9" i="2" s="1"/>
  <c r="AL8" i="2"/>
  <c r="W8" i="2"/>
  <c r="AU8" i="2"/>
  <c r="AU9" i="2" s="1"/>
  <c r="AQ8" i="2"/>
  <c r="AM8" i="2"/>
  <c r="AE8" i="2"/>
  <c r="AA8" i="2"/>
  <c r="AD8" i="2"/>
  <c r="Z8" i="2"/>
  <c r="V8" i="2"/>
  <c r="AS8" i="2"/>
  <c r="AS9" i="2" s="1"/>
  <c r="AK8" i="2"/>
  <c r="AG8" i="2"/>
  <c r="Y8" i="2"/>
  <c r="U8" i="2"/>
  <c r="AF8" i="2"/>
  <c r="AB8" i="2"/>
  <c r="X8" i="2"/>
  <c r="AR8" i="2"/>
  <c r="AR9" i="2" s="1"/>
  <c r="AQ9" i="2"/>
  <c r="AN8" i="2"/>
  <c r="AJ8" i="2"/>
  <c r="AH8" i="2"/>
  <c r="AY29" i="5"/>
  <c r="AX29" i="5"/>
  <c r="AW29" i="5"/>
  <c r="AV29" i="5"/>
  <c r="AU29" i="5"/>
  <c r="AT29" i="5"/>
  <c r="AS29" i="5"/>
  <c r="AR29" i="5"/>
  <c r="AQ29" i="5"/>
  <c r="AP29" i="5"/>
  <c r="AO29" i="5"/>
  <c r="AN29" i="5"/>
  <c r="AM29" i="5"/>
  <c r="AJ29" i="5"/>
  <c r="AG29" i="5"/>
  <c r="AH28" i="5" s="1"/>
  <c r="AZ29" i="5" s="1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AL27" i="5"/>
  <c r="AK27" i="5"/>
  <c r="AI27" i="5"/>
  <c r="AH27" i="5"/>
  <c r="AZ27" i="5" s="1"/>
  <c r="AL26" i="5"/>
  <c r="AK26" i="5"/>
  <c r="AI26" i="5"/>
  <c r="AH26" i="5"/>
  <c r="AZ26" i="5" s="1"/>
  <c r="AL25" i="5"/>
  <c r="AK25" i="5"/>
  <c r="AI25" i="5"/>
  <c r="AH25" i="5"/>
  <c r="AZ25" i="5" s="1"/>
  <c r="AL24" i="5"/>
  <c r="AK24" i="5"/>
  <c r="AI24" i="5"/>
  <c r="AH24" i="5"/>
  <c r="AZ24" i="5" s="1"/>
  <c r="AL23" i="5"/>
  <c r="AK23" i="5"/>
  <c r="AI23" i="5"/>
  <c r="AH23" i="5"/>
  <c r="AZ23" i="5" s="1"/>
  <c r="AL22" i="5"/>
  <c r="AK22" i="5"/>
  <c r="AI22" i="5"/>
  <c r="AH22" i="5"/>
  <c r="AZ22" i="5" s="1"/>
  <c r="AL21" i="5"/>
  <c r="AK21" i="5"/>
  <c r="AI21" i="5"/>
  <c r="AH21" i="5"/>
  <c r="AZ21" i="5" s="1"/>
  <c r="AL20" i="5"/>
  <c r="AK20" i="5"/>
  <c r="AI20" i="5"/>
  <c r="AH20" i="5"/>
  <c r="AZ20" i="5" s="1"/>
  <c r="AL19" i="5"/>
  <c r="AK19" i="5"/>
  <c r="AI19" i="5"/>
  <c r="AH19" i="5"/>
  <c r="AZ19" i="5" s="1"/>
  <c r="AL18" i="5"/>
  <c r="AK18" i="5"/>
  <c r="AI18" i="5"/>
  <c r="AH18" i="5"/>
  <c r="AZ18" i="5" s="1"/>
  <c r="AL17" i="5"/>
  <c r="AK17" i="5"/>
  <c r="AI17" i="5"/>
  <c r="AH17" i="5"/>
  <c r="AZ17" i="5" s="1"/>
  <c r="AL16" i="5"/>
  <c r="AK16" i="5"/>
  <c r="AI16" i="5"/>
  <c r="AH16" i="5"/>
  <c r="AZ16" i="5" s="1"/>
  <c r="AL15" i="5"/>
  <c r="AK15" i="5"/>
  <c r="AI15" i="5"/>
  <c r="AH15" i="5"/>
  <c r="AZ15" i="5" s="1"/>
  <c r="AL14" i="5"/>
  <c r="AK14" i="5"/>
  <c r="AI14" i="5"/>
  <c r="AH14" i="5"/>
  <c r="AZ14" i="5" s="1"/>
  <c r="AL13" i="5"/>
  <c r="AK13" i="5"/>
  <c r="AI13" i="5"/>
  <c r="AH13" i="5"/>
  <c r="AZ13" i="5" s="1"/>
  <c r="AL12" i="5"/>
  <c r="AK12" i="5"/>
  <c r="AI12" i="5"/>
  <c r="AH12" i="5"/>
  <c r="AZ12" i="5" s="1"/>
  <c r="AL11" i="5"/>
  <c r="AK11" i="5"/>
  <c r="AI11" i="5"/>
  <c r="AH11" i="5"/>
  <c r="AZ11" i="5" s="1"/>
  <c r="AL10" i="5"/>
  <c r="AK10" i="5"/>
  <c r="AI10" i="5"/>
  <c r="AH10" i="5"/>
  <c r="AZ10" i="5" s="1"/>
  <c r="AL9" i="5"/>
  <c r="AK9" i="5"/>
  <c r="AI9" i="5"/>
  <c r="AH9" i="5"/>
  <c r="AZ9" i="5" s="1"/>
  <c r="AL8" i="5"/>
  <c r="AK8" i="5"/>
  <c r="AI8" i="5"/>
  <c r="AH8" i="5"/>
  <c r="AZ8" i="5" s="1"/>
  <c r="AL7" i="5"/>
  <c r="AK7" i="5"/>
  <c r="AI7" i="5"/>
  <c r="AH7" i="5"/>
  <c r="AZ7" i="5" s="1"/>
  <c r="AL6" i="5"/>
  <c r="AL29" i="5" s="1"/>
  <c r="AK6" i="5"/>
  <c r="AK29" i="5" s="1"/>
  <c r="AI6" i="5"/>
  <c r="AI29" i="5" s="1"/>
  <c r="AH6" i="5"/>
  <c r="AH29" i="5" s="1"/>
  <c r="AL35" i="4"/>
  <c r="AK35" i="4"/>
  <c r="AI35" i="4"/>
  <c r="AH35" i="4"/>
  <c r="AZ35" i="4" s="1"/>
  <c r="AZ34" i="4"/>
  <c r="AZ33" i="4"/>
  <c r="AZ32" i="4"/>
  <c r="AZ31" i="4"/>
  <c r="AY29" i="4"/>
  <c r="AX29" i="4"/>
  <c r="AW29" i="4"/>
  <c r="AV29" i="4"/>
  <c r="AU29" i="4"/>
  <c r="AT29" i="4"/>
  <c r="AS29" i="4"/>
  <c r="AR29" i="4"/>
  <c r="AQ29" i="4"/>
  <c r="AP29" i="4"/>
  <c r="AO29" i="4"/>
  <c r="AN29" i="4"/>
  <c r="AM29" i="4"/>
  <c r="AJ29" i="4"/>
  <c r="AG29" i="4"/>
  <c r="AH28" i="4" s="1"/>
  <c r="AZ29" i="4" s="1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AL27" i="4"/>
  <c r="AK27" i="4"/>
  <c r="AI27" i="4"/>
  <c r="AH27" i="4"/>
  <c r="AZ27" i="4" s="1"/>
  <c r="AL26" i="4"/>
  <c r="AK26" i="4"/>
  <c r="AI26" i="4"/>
  <c r="AH26" i="4"/>
  <c r="AL23" i="4"/>
  <c r="AK23" i="4"/>
  <c r="AI23" i="4"/>
  <c r="AH23" i="4"/>
  <c r="AL21" i="4"/>
  <c r="AK21" i="4"/>
  <c r="AI21" i="4"/>
  <c r="AH21" i="4"/>
  <c r="AL20" i="4"/>
  <c r="AK20" i="4"/>
  <c r="AI20" i="4"/>
  <c r="AH20" i="4"/>
  <c r="AZ20" i="4" s="1"/>
  <c r="AL19" i="4"/>
  <c r="AK19" i="4"/>
  <c r="AI19" i="4"/>
  <c r="AH19" i="4"/>
  <c r="AZ19" i="4" s="1"/>
  <c r="AL18" i="4"/>
  <c r="AK18" i="4"/>
  <c r="AI18" i="4"/>
  <c r="AH18" i="4"/>
  <c r="AZ18" i="4" s="1"/>
  <c r="AL17" i="4"/>
  <c r="AK17" i="4"/>
  <c r="AI17" i="4"/>
  <c r="AH17" i="4"/>
  <c r="AZ17" i="4" s="1"/>
  <c r="AL16" i="4"/>
  <c r="AK16" i="4"/>
  <c r="AI16" i="4"/>
  <c r="AH16" i="4"/>
  <c r="AZ16" i="4" s="1"/>
  <c r="AL15" i="4"/>
  <c r="AK15" i="4"/>
  <c r="AI15" i="4"/>
  <c r="AH15" i="4"/>
  <c r="AZ15" i="4" s="1"/>
  <c r="AL14" i="4"/>
  <c r="AK14" i="4"/>
  <c r="AI14" i="4"/>
  <c r="AH14" i="4"/>
  <c r="AZ14" i="4" s="1"/>
  <c r="AL13" i="4"/>
  <c r="AK13" i="4"/>
  <c r="AI13" i="4"/>
  <c r="AH13" i="4"/>
  <c r="AZ13" i="4" s="1"/>
  <c r="AL12" i="4"/>
  <c r="AK12" i="4"/>
  <c r="AI12" i="4"/>
  <c r="AH12" i="4"/>
  <c r="AZ12" i="4" s="1"/>
  <c r="AL11" i="4"/>
  <c r="AK11" i="4"/>
  <c r="AI11" i="4"/>
  <c r="AH11" i="4"/>
  <c r="AZ11" i="4" s="1"/>
  <c r="AL10" i="4"/>
  <c r="AK10" i="4"/>
  <c r="AI10" i="4"/>
  <c r="AH10" i="4"/>
  <c r="AZ10" i="4" s="1"/>
  <c r="AL9" i="4"/>
  <c r="AK9" i="4"/>
  <c r="AI9" i="4"/>
  <c r="AH9" i="4"/>
  <c r="AZ9" i="4" s="1"/>
  <c r="AL8" i="4"/>
  <c r="AK8" i="4"/>
  <c r="AI8" i="4"/>
  <c r="AH8" i="4"/>
  <c r="AZ8" i="4" s="1"/>
  <c r="AL7" i="4"/>
  <c r="AK7" i="4"/>
  <c r="AI7" i="4"/>
  <c r="AH7" i="4"/>
  <c r="AZ7" i="4" s="1"/>
  <c r="AL6" i="4"/>
  <c r="AL29" i="4" s="1"/>
  <c r="AK6" i="4"/>
  <c r="AK29" i="4" s="1"/>
  <c r="AI6" i="4"/>
  <c r="AI29" i="4" s="1"/>
  <c r="AH6" i="4"/>
  <c r="AZ6" i="4" s="1"/>
  <c r="AY29" i="3"/>
  <c r="AX29" i="3"/>
  <c r="AW29" i="3"/>
  <c r="AV29" i="3"/>
  <c r="AU29" i="3"/>
  <c r="AT29" i="3"/>
  <c r="AS29" i="3"/>
  <c r="AR29" i="3"/>
  <c r="AQ29" i="3"/>
  <c r="AP29" i="3"/>
  <c r="AO29" i="3"/>
  <c r="AN29" i="3"/>
  <c r="AM29" i="3"/>
  <c r="AJ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AH28" i="3"/>
  <c r="AZ29" i="3" s="1"/>
  <c r="AL27" i="3"/>
  <c r="AK27" i="3"/>
  <c r="AI27" i="3"/>
  <c r="AH27" i="3"/>
  <c r="AZ27" i="3" s="1"/>
  <c r="AL26" i="3"/>
  <c r="AK26" i="3"/>
  <c r="AI26" i="3"/>
  <c r="AH26" i="3"/>
  <c r="AZ26" i="3" s="1"/>
  <c r="AL25" i="3"/>
  <c r="AK25" i="3"/>
  <c r="AI25" i="3"/>
  <c r="AH25" i="3"/>
  <c r="AZ25" i="3" s="1"/>
  <c r="AL24" i="3"/>
  <c r="AK24" i="3"/>
  <c r="AI24" i="3"/>
  <c r="AH24" i="3"/>
  <c r="AZ24" i="3" s="1"/>
  <c r="AL23" i="3"/>
  <c r="AK23" i="3"/>
  <c r="AI23" i="3"/>
  <c r="AH23" i="3"/>
  <c r="AZ23" i="3" s="1"/>
  <c r="AL22" i="3"/>
  <c r="AK22" i="3"/>
  <c r="AI22" i="3"/>
  <c r="AH22" i="3"/>
  <c r="AZ22" i="3" s="1"/>
  <c r="AL21" i="3"/>
  <c r="AK21" i="3"/>
  <c r="AI21" i="3"/>
  <c r="AH21" i="3"/>
  <c r="AZ21" i="3" s="1"/>
  <c r="AL20" i="3"/>
  <c r="AK20" i="3"/>
  <c r="AI20" i="3"/>
  <c r="AH20" i="3"/>
  <c r="AZ20" i="3" s="1"/>
  <c r="AL19" i="3"/>
  <c r="AK19" i="3"/>
  <c r="AI19" i="3"/>
  <c r="AH19" i="3"/>
  <c r="AZ19" i="3" s="1"/>
  <c r="AL18" i="3"/>
  <c r="AK18" i="3"/>
  <c r="AI18" i="3"/>
  <c r="AH18" i="3"/>
  <c r="AZ18" i="3" s="1"/>
  <c r="AL17" i="3"/>
  <c r="AK17" i="3"/>
  <c r="AI17" i="3"/>
  <c r="AH17" i="3"/>
  <c r="AZ17" i="3" s="1"/>
  <c r="AL16" i="3"/>
  <c r="AK16" i="3"/>
  <c r="AI16" i="3"/>
  <c r="AH16" i="3"/>
  <c r="AZ16" i="3" s="1"/>
  <c r="AL15" i="3"/>
  <c r="AK15" i="3"/>
  <c r="AI15" i="3"/>
  <c r="AH15" i="3"/>
  <c r="AZ15" i="3" s="1"/>
  <c r="AL14" i="3"/>
  <c r="AK14" i="3"/>
  <c r="AI14" i="3"/>
  <c r="AH14" i="3"/>
  <c r="AZ14" i="3" s="1"/>
  <c r="AL13" i="3"/>
  <c r="AK13" i="3"/>
  <c r="AI13" i="3"/>
  <c r="AH13" i="3"/>
  <c r="AZ13" i="3" s="1"/>
  <c r="AL12" i="3"/>
  <c r="AK12" i="3"/>
  <c r="AI12" i="3"/>
  <c r="AH12" i="3"/>
  <c r="AZ12" i="3" s="1"/>
  <c r="AL11" i="3"/>
  <c r="AK11" i="3"/>
  <c r="AI11" i="3"/>
  <c r="AH11" i="3"/>
  <c r="AZ11" i="3" s="1"/>
  <c r="AL10" i="3"/>
  <c r="AK10" i="3"/>
  <c r="AI10" i="3"/>
  <c r="AH10" i="3"/>
  <c r="AZ10" i="3" s="1"/>
  <c r="AL9" i="3"/>
  <c r="AK9" i="3"/>
  <c r="AI9" i="3"/>
  <c r="AH9" i="3"/>
  <c r="AZ9" i="3" s="1"/>
  <c r="AL8" i="3"/>
  <c r="AK8" i="3"/>
  <c r="AI8" i="3"/>
  <c r="AH8" i="3"/>
  <c r="AZ8" i="3" s="1"/>
  <c r="AL7" i="3"/>
  <c r="AK7" i="3"/>
  <c r="AI7" i="3"/>
  <c r="AH7" i="3"/>
  <c r="AZ7" i="3" s="1"/>
  <c r="AL6" i="3"/>
  <c r="AL29" i="3" s="1"/>
  <c r="AK6" i="3"/>
  <c r="AK29" i="3" s="1"/>
  <c r="AI6" i="3"/>
  <c r="AI29" i="3" s="1"/>
  <c r="AH6" i="3"/>
  <c r="AH29" i="3" s="1"/>
  <c r="CP228" i="1"/>
  <c r="CP227" i="1"/>
  <c r="CP226" i="1"/>
  <c r="CP225" i="1"/>
  <c r="CP224" i="1"/>
  <c r="CP223" i="1"/>
  <c r="CP222" i="1"/>
  <c r="CP221" i="1"/>
  <c r="CP220" i="1"/>
  <c r="CP219" i="1"/>
  <c r="CP218" i="1"/>
  <c r="CP217" i="1"/>
  <c r="CP216" i="1"/>
  <c r="CP215" i="1"/>
  <c r="CP214" i="1"/>
  <c r="CP213" i="1"/>
  <c r="CP212" i="1"/>
  <c r="CP211" i="1"/>
  <c r="CP210" i="1"/>
  <c r="CP209" i="1"/>
  <c r="CP208" i="1"/>
  <c r="CP207" i="1"/>
  <c r="CP206" i="1"/>
  <c r="CP205" i="1"/>
  <c r="CP204" i="1"/>
  <c r="CP203" i="1"/>
  <c r="CP202" i="1"/>
  <c r="CP201" i="1"/>
  <c r="CP200" i="1"/>
  <c r="CP199" i="1"/>
  <c r="CP198" i="1"/>
  <c r="CP197" i="1"/>
  <c r="CP196" i="1"/>
  <c r="CP195" i="1"/>
  <c r="CP194" i="1"/>
  <c r="CP193" i="1"/>
  <c r="CP192" i="1"/>
  <c r="CP191" i="1"/>
  <c r="CP190" i="1"/>
  <c r="CP189" i="1"/>
  <c r="CP188" i="1"/>
  <c r="CP187" i="1"/>
  <c r="CP185" i="1"/>
  <c r="CP184" i="1"/>
  <c r="CP183" i="1"/>
  <c r="CP182" i="1"/>
  <c r="CP181" i="1"/>
  <c r="CP180" i="1"/>
  <c r="CP179" i="1"/>
  <c r="CP178" i="1"/>
  <c r="CP177" i="1"/>
  <c r="CP176" i="1"/>
  <c r="CP175" i="1"/>
  <c r="CP174" i="1"/>
  <c r="CP173" i="1"/>
  <c r="CP172" i="1"/>
  <c r="CP171" i="1"/>
  <c r="CP170" i="1"/>
  <c r="CP169" i="1"/>
  <c r="CP168" i="1"/>
  <c r="CP167" i="1"/>
  <c r="CP166" i="1"/>
  <c r="CP165" i="1"/>
  <c r="CP164" i="1"/>
  <c r="CP163" i="1"/>
  <c r="CP162" i="1"/>
  <c r="CP161" i="1"/>
  <c r="CP160" i="1"/>
  <c r="CP159" i="1"/>
  <c r="CP158" i="1"/>
  <c r="CP157" i="1"/>
  <c r="CP156" i="1"/>
  <c r="CP155" i="1"/>
  <c r="CP154" i="1"/>
  <c r="CP153" i="1"/>
  <c r="CP152" i="1"/>
  <c r="CP151" i="1"/>
  <c r="CP150" i="1"/>
  <c r="CP149" i="1"/>
  <c r="CP148" i="1"/>
  <c r="CP147" i="1"/>
  <c r="CP146" i="1"/>
  <c r="CP145" i="1"/>
  <c r="CP144" i="1"/>
  <c r="CP143" i="1"/>
  <c r="CP142" i="1"/>
  <c r="CP141" i="1"/>
  <c r="CP140" i="1"/>
  <c r="CP139" i="1"/>
  <c r="CP138" i="1"/>
  <c r="CP137" i="1"/>
  <c r="CP136" i="1"/>
  <c r="CP135" i="1"/>
  <c r="CP134" i="1"/>
  <c r="CP133" i="1"/>
  <c r="CP132" i="1"/>
  <c r="CP131" i="1"/>
  <c r="CP130" i="1"/>
  <c r="CP129" i="1"/>
  <c r="CP128" i="1"/>
  <c r="CP127" i="1"/>
  <c r="CP126" i="1"/>
  <c r="CP125" i="1"/>
  <c r="CP124" i="1"/>
  <c r="CP123" i="1"/>
  <c r="CP122" i="1"/>
  <c r="CP121" i="1"/>
  <c r="CP120" i="1"/>
  <c r="CP119" i="1"/>
  <c r="CP118" i="1"/>
  <c r="CP117" i="1"/>
  <c r="CP116" i="1"/>
  <c r="CP115" i="1"/>
  <c r="CP114" i="1"/>
  <c r="CP113" i="1"/>
  <c r="CP112" i="1"/>
  <c r="CP111" i="1"/>
  <c r="CP110" i="1"/>
  <c r="CP109" i="1"/>
  <c r="CP108" i="1"/>
  <c r="CP107" i="1"/>
  <c r="CP106" i="1"/>
  <c r="CP105" i="1"/>
  <c r="CP104" i="1"/>
  <c r="CP103" i="1"/>
  <c r="CP102" i="1"/>
  <c r="CP101" i="1"/>
  <c r="CP100" i="1"/>
  <c r="CP99" i="1"/>
  <c r="CP98" i="1"/>
  <c r="CP97" i="1"/>
  <c r="CP96" i="1"/>
  <c r="CP95" i="1"/>
  <c r="CP94" i="1"/>
  <c r="CP93" i="1"/>
  <c r="CP92" i="1"/>
  <c r="CP91" i="1"/>
  <c r="CP90" i="1"/>
  <c r="CP89" i="1"/>
  <c r="CP88" i="1"/>
  <c r="CP87" i="1"/>
  <c r="CP86" i="1"/>
  <c r="CP85" i="1"/>
  <c r="CP84" i="1"/>
  <c r="AL84" i="1"/>
  <c r="AK84" i="1"/>
  <c r="AI84" i="1"/>
  <c r="AH84" i="1"/>
  <c r="AZ84" i="1" s="1"/>
  <c r="CP83" i="1"/>
  <c r="AL83" i="1"/>
  <c r="AK83" i="1"/>
  <c r="AI83" i="1"/>
  <c r="AH83" i="1"/>
  <c r="AZ83" i="1" s="1"/>
  <c r="CP82" i="1"/>
  <c r="AL82" i="1"/>
  <c r="AK82" i="1"/>
  <c r="AI82" i="1"/>
  <c r="AH82" i="1"/>
  <c r="AZ82" i="1" s="1"/>
  <c r="CP81" i="1"/>
  <c r="AL81" i="1"/>
  <c r="AK81" i="1"/>
  <c r="AI81" i="1"/>
  <c r="AH81" i="1"/>
  <c r="AZ81" i="1" s="1"/>
  <c r="CP80" i="1"/>
  <c r="AL80" i="1"/>
  <c r="AK80" i="1"/>
  <c r="AI80" i="1"/>
  <c r="AZ80" i="1" s="1"/>
  <c r="CP79" i="1"/>
  <c r="AL79" i="1"/>
  <c r="AK79" i="1"/>
  <c r="AI79" i="1"/>
  <c r="AH79" i="1"/>
  <c r="AZ79" i="1" s="1"/>
  <c r="CP78" i="1"/>
  <c r="AL78" i="1"/>
  <c r="AK78" i="1"/>
  <c r="AI78" i="1"/>
  <c r="AH78" i="1"/>
  <c r="AZ78" i="1" s="1"/>
  <c r="CP77" i="1"/>
  <c r="AL77" i="1"/>
  <c r="AK77" i="1"/>
  <c r="AI77" i="1"/>
  <c r="AH77" i="1"/>
  <c r="AZ77" i="1" s="1"/>
  <c r="CP76" i="1"/>
  <c r="AL76" i="1"/>
  <c r="AK76" i="1"/>
  <c r="AI76" i="1"/>
  <c r="AH76" i="1"/>
  <c r="AZ76" i="1" s="1"/>
  <c r="CP75" i="1"/>
  <c r="AL75" i="1"/>
  <c r="AK75" i="1"/>
  <c r="AI75" i="1"/>
  <c r="AH75" i="1"/>
  <c r="AZ75" i="1" s="1"/>
  <c r="CP74" i="1"/>
  <c r="AL74" i="1"/>
  <c r="AK74" i="1"/>
  <c r="AI74" i="1"/>
  <c r="AH74" i="1"/>
  <c r="AZ74" i="1" s="1"/>
  <c r="CP73" i="1"/>
  <c r="AL73" i="1"/>
  <c r="AK73" i="1"/>
  <c r="AI73" i="1"/>
  <c r="AH73" i="1"/>
  <c r="AZ73" i="1" s="1"/>
  <c r="CP72" i="1"/>
  <c r="AL72" i="1"/>
  <c r="AK72" i="1"/>
  <c r="AI72" i="1"/>
  <c r="AZ72" i="1" s="1"/>
  <c r="CP71" i="1"/>
  <c r="AL71" i="1"/>
  <c r="AK71" i="1"/>
  <c r="AI71" i="1"/>
  <c r="AH71" i="1"/>
  <c r="AZ71" i="1" s="1"/>
  <c r="CP70" i="1"/>
  <c r="AL70" i="1"/>
  <c r="AK70" i="1"/>
  <c r="AI70" i="1"/>
  <c r="AH70" i="1"/>
  <c r="AZ70" i="1" s="1"/>
  <c r="CP69" i="1"/>
  <c r="AL69" i="1"/>
  <c r="AK69" i="1"/>
  <c r="AI69" i="1"/>
  <c r="AH69" i="1"/>
  <c r="AZ69" i="1" s="1"/>
  <c r="CP68" i="1"/>
  <c r="AZ68" i="1"/>
  <c r="AL68" i="1"/>
  <c r="AK68" i="1"/>
  <c r="CP67" i="1"/>
  <c r="AL67" i="1"/>
  <c r="AK67" i="1"/>
  <c r="AI67" i="1"/>
  <c r="AH67" i="1"/>
  <c r="AZ67" i="1" s="1"/>
  <c r="CP66" i="1"/>
  <c r="AL66" i="1"/>
  <c r="AK66" i="1"/>
  <c r="AI66" i="1"/>
  <c r="AH66" i="1"/>
  <c r="AZ66" i="1" s="1"/>
  <c r="CP65" i="1"/>
  <c r="AL65" i="1"/>
  <c r="AK65" i="1"/>
  <c r="AI65" i="1"/>
  <c r="AH65" i="1"/>
  <c r="AZ65" i="1" s="1"/>
  <c r="CP64" i="1"/>
  <c r="CO64" i="1"/>
  <c r="AL64" i="1"/>
  <c r="AK64" i="1"/>
  <c r="AI64" i="1"/>
  <c r="AH64" i="1"/>
  <c r="AZ64" i="1" s="1"/>
  <c r="CP63" i="1"/>
  <c r="AL63" i="1"/>
  <c r="AK63" i="1"/>
  <c r="AI63" i="1"/>
  <c r="AH63" i="1"/>
  <c r="AZ63" i="1" s="1"/>
  <c r="CP62" i="1"/>
  <c r="AL62" i="1"/>
  <c r="AK62" i="1"/>
  <c r="AI62" i="1"/>
  <c r="AH62" i="1"/>
  <c r="AZ62" i="1" s="1"/>
  <c r="CP61" i="1"/>
  <c r="AK61" i="1"/>
  <c r="AH61" i="1"/>
  <c r="AZ61" i="1" s="1"/>
  <c r="CP60" i="1"/>
  <c r="AL60" i="1"/>
  <c r="AK60" i="1"/>
  <c r="AI60" i="1"/>
  <c r="AH60" i="1"/>
  <c r="AZ60" i="1" s="1"/>
  <c r="CP59" i="1"/>
  <c r="AL59" i="1"/>
  <c r="AK59" i="1"/>
  <c r="AI59" i="1"/>
  <c r="AH59" i="1"/>
  <c r="AZ59" i="1" s="1"/>
  <c r="CP58" i="1"/>
  <c r="AI58" i="1"/>
  <c r="AH58" i="1"/>
  <c r="AZ58" i="1" s="1"/>
  <c r="CP57" i="1"/>
  <c r="AL57" i="1"/>
  <c r="AK57" i="1"/>
  <c r="AI57" i="1"/>
  <c r="AH57" i="1"/>
  <c r="AZ57" i="1" s="1"/>
  <c r="CP56" i="1"/>
  <c r="AL56" i="1"/>
  <c r="AK56" i="1"/>
  <c r="AI56" i="1"/>
  <c r="AH56" i="1"/>
  <c r="AZ56" i="1" s="1"/>
  <c r="CP55" i="1"/>
  <c r="AL55" i="1"/>
  <c r="AK55" i="1"/>
  <c r="AI55" i="1"/>
  <c r="AH55" i="1"/>
  <c r="AZ55" i="1" s="1"/>
  <c r="CP54" i="1"/>
  <c r="AL54" i="1"/>
  <c r="AK54" i="1"/>
  <c r="AI54" i="1"/>
  <c r="AH54" i="1"/>
  <c r="AZ54" i="1" s="1"/>
  <c r="CP53" i="1"/>
  <c r="AL53" i="1"/>
  <c r="AK53" i="1"/>
  <c r="AI53" i="1"/>
  <c r="AH53" i="1"/>
  <c r="AZ53" i="1" s="1"/>
  <c r="CP52" i="1"/>
  <c r="AL52" i="1"/>
  <c r="AK52" i="1"/>
  <c r="AI52" i="1"/>
  <c r="AH52" i="1"/>
  <c r="AZ52" i="1" s="1"/>
  <c r="CP51" i="1"/>
  <c r="AL51" i="1"/>
  <c r="AK51" i="1"/>
  <c r="AI51" i="1"/>
  <c r="AH51" i="1"/>
  <c r="AZ51" i="1" s="1"/>
  <c r="CP50" i="1"/>
  <c r="AL50" i="1"/>
  <c r="AK50" i="1"/>
  <c r="AI50" i="1"/>
  <c r="AH50" i="1"/>
  <c r="AZ50" i="1" s="1"/>
  <c r="CP49" i="1"/>
  <c r="AL49" i="1"/>
  <c r="AK49" i="1"/>
  <c r="AI49" i="1"/>
  <c r="AH49" i="1"/>
  <c r="AZ49" i="1" s="1"/>
  <c r="CP48" i="1"/>
  <c r="AL48" i="1"/>
  <c r="AK48" i="1"/>
  <c r="AI48" i="1"/>
  <c r="AH48" i="1"/>
  <c r="AZ48" i="1" s="1"/>
  <c r="CP47" i="1"/>
  <c r="AL47" i="1"/>
  <c r="AK47" i="1"/>
  <c r="AI47" i="1"/>
  <c r="AH47" i="1"/>
  <c r="AZ47" i="1" s="1"/>
  <c r="CP46" i="1"/>
  <c r="AL46" i="1"/>
  <c r="AK46" i="1"/>
  <c r="AI46" i="1"/>
  <c r="AH46" i="1"/>
  <c r="AZ46" i="1" s="1"/>
  <c r="CP45" i="1"/>
  <c r="AL45" i="1"/>
  <c r="AH45" i="1"/>
  <c r="AZ45" i="1" s="1"/>
  <c r="CP44" i="1"/>
  <c r="AL44" i="1"/>
  <c r="AK44" i="1"/>
  <c r="AI44" i="1"/>
  <c r="AH44" i="1"/>
  <c r="AZ44" i="1" s="1"/>
  <c r="CP43" i="1"/>
  <c r="AL43" i="1"/>
  <c r="AK43" i="1"/>
  <c r="AI43" i="1"/>
  <c r="AH43" i="1"/>
  <c r="AZ43" i="1" s="1"/>
  <c r="CP42" i="1"/>
  <c r="AL42" i="1"/>
  <c r="AI42" i="1"/>
  <c r="AH42" i="1"/>
  <c r="AZ42" i="1" s="1"/>
  <c r="CP41" i="1"/>
  <c r="AL41" i="1"/>
  <c r="AK41" i="1"/>
  <c r="AI41" i="1"/>
  <c r="AH41" i="1"/>
  <c r="AZ41" i="1" s="1"/>
  <c r="CP40" i="1"/>
  <c r="AL40" i="1"/>
  <c r="AK40" i="1"/>
  <c r="AI40" i="1"/>
  <c r="AH40" i="1"/>
  <c r="AZ40" i="1" s="1"/>
  <c r="CP39" i="1"/>
  <c r="AL39" i="1"/>
  <c r="AK39" i="1"/>
  <c r="AI39" i="1"/>
  <c r="AH39" i="1"/>
  <c r="AZ39" i="1" s="1"/>
  <c r="CP38" i="1"/>
  <c r="AL38" i="1"/>
  <c r="AK38" i="1"/>
  <c r="AI38" i="1"/>
  <c r="AH38" i="1"/>
  <c r="AZ38" i="1" s="1"/>
  <c r="CP37" i="1"/>
  <c r="AL37" i="1"/>
  <c r="AK37" i="1"/>
  <c r="AI37" i="1"/>
  <c r="AH37" i="1"/>
  <c r="AZ37" i="1" s="1"/>
  <c r="CP36" i="1"/>
  <c r="AL36" i="1"/>
  <c r="AK36" i="1"/>
  <c r="AI36" i="1"/>
  <c r="AH36" i="1"/>
  <c r="AZ36" i="1" s="1"/>
  <c r="CP35" i="1"/>
  <c r="AL35" i="1"/>
  <c r="AK35" i="1"/>
  <c r="AI35" i="1"/>
  <c r="AH35" i="1"/>
  <c r="AZ35" i="1" s="1"/>
  <c r="CP34" i="1"/>
  <c r="AL34" i="1"/>
  <c r="AK34" i="1"/>
  <c r="AI34" i="1"/>
  <c r="AH34" i="1"/>
  <c r="AZ34" i="1" s="1"/>
  <c r="CP33" i="1"/>
  <c r="AL33" i="1"/>
  <c r="AK33" i="1"/>
  <c r="AI33" i="1"/>
  <c r="AH33" i="1"/>
  <c r="AZ33" i="1" s="1"/>
  <c r="CP32" i="1"/>
  <c r="AL32" i="1"/>
  <c r="AK32" i="1"/>
  <c r="AI32" i="1"/>
  <c r="AH32" i="1"/>
  <c r="AZ32" i="1" s="1"/>
  <c r="CP31" i="1"/>
  <c r="AL31" i="1"/>
  <c r="AK31" i="1"/>
  <c r="AI31" i="1"/>
  <c r="AH31" i="1"/>
  <c r="AZ31" i="1" s="1"/>
  <c r="CP30" i="1"/>
  <c r="AL30" i="1"/>
  <c r="AK30" i="1"/>
  <c r="AI30" i="1"/>
  <c r="AH30" i="1"/>
  <c r="AZ30" i="1" s="1"/>
  <c r="CP29" i="1"/>
  <c r="AL29" i="1"/>
  <c r="AK29" i="1"/>
  <c r="AI29" i="1"/>
  <c r="AH29" i="1"/>
  <c r="AZ29" i="1" s="1"/>
  <c r="CP28" i="1"/>
  <c r="AL28" i="1"/>
  <c r="AK28" i="1"/>
  <c r="AI28" i="1"/>
  <c r="AH28" i="1"/>
  <c r="AZ28" i="1" s="1"/>
  <c r="CP27" i="1"/>
  <c r="AL27" i="1"/>
  <c r="AK27" i="1"/>
  <c r="AI27" i="1"/>
  <c r="AH27" i="1"/>
  <c r="AZ27" i="1" s="1"/>
  <c r="CP26" i="1"/>
  <c r="AL26" i="1"/>
  <c r="AK26" i="1"/>
  <c r="AI26" i="1"/>
  <c r="AH26" i="1"/>
  <c r="AZ26" i="1" s="1"/>
  <c r="CP25" i="1"/>
  <c r="AL25" i="1"/>
  <c r="AK25" i="1"/>
  <c r="AI25" i="1"/>
  <c r="AH25" i="1"/>
  <c r="AZ25" i="1" s="1"/>
  <c r="CP24" i="1"/>
  <c r="AL24" i="1"/>
  <c r="AK24" i="1"/>
  <c r="AI24" i="1"/>
  <c r="AH24" i="1"/>
  <c r="AZ24" i="1" s="1"/>
  <c r="CP23" i="1"/>
  <c r="AL23" i="1"/>
  <c r="AK23" i="1"/>
  <c r="AI23" i="1"/>
  <c r="AH23" i="1"/>
  <c r="AZ23" i="1" s="1"/>
  <c r="CP22" i="1"/>
  <c r="AL22" i="1"/>
  <c r="AK22" i="1"/>
  <c r="AI22" i="1"/>
  <c r="AH22" i="1"/>
  <c r="AZ22" i="1" s="1"/>
  <c r="CP21" i="1"/>
  <c r="AL21" i="1"/>
  <c r="AK21" i="1"/>
  <c r="AI21" i="1"/>
  <c r="AH21" i="1"/>
  <c r="AZ21" i="1" s="1"/>
  <c r="CP20" i="1"/>
  <c r="AL20" i="1"/>
  <c r="AK20" i="1"/>
  <c r="AI20" i="1"/>
  <c r="AH20" i="1"/>
  <c r="AZ20" i="1" s="1"/>
  <c r="CP19" i="1"/>
  <c r="AL19" i="1"/>
  <c r="AK19" i="1"/>
  <c r="AI19" i="1"/>
  <c r="AH19" i="1"/>
  <c r="AZ19" i="1" s="1"/>
  <c r="CP18" i="1"/>
  <c r="AL18" i="1"/>
  <c r="AK18" i="1"/>
  <c r="AI18" i="1"/>
  <c r="AH18" i="1"/>
  <c r="AZ18" i="1" s="1"/>
  <c r="CP17" i="1"/>
  <c r="AL17" i="1"/>
  <c r="AK17" i="1"/>
  <c r="AI17" i="1"/>
  <c r="AH17" i="1"/>
  <c r="AZ17" i="1" s="1"/>
  <c r="CP16" i="1"/>
  <c r="AL16" i="1"/>
  <c r="AK16" i="1"/>
  <c r="AI16" i="1"/>
  <c r="AH16" i="1"/>
  <c r="AZ16" i="1" s="1"/>
  <c r="CP15" i="1"/>
  <c r="AL15" i="1"/>
  <c r="AK15" i="1"/>
  <c r="AI15" i="1"/>
  <c r="AH15" i="1"/>
  <c r="AZ15" i="1" s="1"/>
  <c r="CP14" i="1"/>
  <c r="AL14" i="1"/>
  <c r="AK14" i="1"/>
  <c r="AI14" i="1"/>
  <c r="AH14" i="1"/>
  <c r="AZ14" i="1" s="1"/>
  <c r="CP13" i="1"/>
  <c r="AL13" i="1"/>
  <c r="AK13" i="1"/>
  <c r="AI13" i="1"/>
  <c r="AH13" i="1"/>
  <c r="AZ13" i="1" s="1"/>
  <c r="CP12" i="1"/>
  <c r="AL12" i="1"/>
  <c r="AK12" i="1"/>
  <c r="AI12" i="1"/>
  <c r="AH12" i="1"/>
  <c r="AZ12" i="1" s="1"/>
  <c r="CP11" i="1"/>
  <c r="AL11" i="1"/>
  <c r="AK11" i="1"/>
  <c r="AI11" i="1"/>
  <c r="AH11" i="1"/>
  <c r="AZ11" i="1" s="1"/>
  <c r="CP10" i="1"/>
  <c r="AL10" i="1"/>
  <c r="AK10" i="1"/>
  <c r="AI10" i="1"/>
  <c r="AH10" i="1"/>
  <c r="AZ10" i="1" s="1"/>
  <c r="CP9" i="1"/>
  <c r="AL9" i="1"/>
  <c r="AK9" i="1"/>
  <c r="AI9" i="1"/>
  <c r="AH9" i="1"/>
  <c r="AZ9" i="1" s="1"/>
  <c r="CP8" i="1"/>
  <c r="AL8" i="1"/>
  <c r="AK8" i="1"/>
  <c r="AI8" i="1"/>
  <c r="AH8" i="1"/>
  <c r="AZ8" i="1" s="1"/>
  <c r="CP7" i="1"/>
  <c r="AL7" i="1"/>
  <c r="AK7" i="1"/>
  <c r="AI7" i="1"/>
  <c r="AH7" i="1"/>
  <c r="AZ7" i="1" s="1"/>
  <c r="CP6" i="1"/>
  <c r="AL6" i="1"/>
  <c r="AK6" i="1"/>
  <c r="AI6" i="1"/>
  <c r="AH6" i="1"/>
  <c r="AZ6" i="1" s="1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D8" i="2" l="1"/>
  <c r="H8" i="2"/>
  <c r="L8" i="2"/>
  <c r="P8" i="2"/>
  <c r="AH29" i="4"/>
  <c r="AZ6" i="5"/>
  <c r="AZ6" i="3"/>
  <c r="T8" i="2"/>
  <c r="E8" i="2"/>
  <c r="I8" i="2"/>
  <c r="M8" i="2"/>
  <c r="Q8" i="2"/>
  <c r="J8" i="2"/>
  <c r="N8" i="2"/>
  <c r="R8" i="2"/>
  <c r="F8" i="2"/>
  <c r="G8" i="2"/>
  <c r="K8" i="2"/>
  <c r="O8" i="2"/>
  <c r="S8" i="2"/>
</calcChain>
</file>

<file path=xl/sharedStrings.xml><?xml version="1.0" encoding="utf-8"?>
<sst xmlns="http://schemas.openxmlformats.org/spreadsheetml/2006/main" count="7053" uniqueCount="509">
  <si>
    <t>KLASĖ</t>
  </si>
  <si>
    <t>Dorinis ugdymas
B, 1 val.</t>
  </si>
  <si>
    <t xml:space="preserve">Lietuvių kalba ir 
literatūra
</t>
  </si>
  <si>
    <t xml:space="preserve">I-oji užsienio
 kalba </t>
  </si>
  <si>
    <t xml:space="preserve">II-oji užsienio
 kalba </t>
  </si>
  <si>
    <t>Socialinis ugdymas</t>
  </si>
  <si>
    <t>Tikslieji mokslai</t>
  </si>
  <si>
    <t>Technologijos</t>
  </si>
  <si>
    <t>Psichologija 1 val.</t>
  </si>
  <si>
    <t>Moduliai</t>
  </si>
  <si>
    <t>Iš viso val.</t>
  </si>
  <si>
    <t>anglų</t>
  </si>
  <si>
    <t>rusų</t>
  </si>
  <si>
    <t>Istorija</t>
  </si>
  <si>
    <t>Geografija</t>
  </si>
  <si>
    <t>Matematika</t>
  </si>
  <si>
    <t>Informacinės 
technologijos</t>
  </si>
  <si>
    <t xml:space="preserve">Fizika </t>
  </si>
  <si>
    <t>Chemija</t>
  </si>
  <si>
    <t>Biologija</t>
  </si>
  <si>
    <t>Muzika</t>
  </si>
  <si>
    <t>Dailė</t>
  </si>
  <si>
    <t>Šokis</t>
  </si>
  <si>
    <t>Mechanika</t>
  </si>
  <si>
    <t xml:space="preserve">Taikomųjų 
menų, amatų ir dizaino techn. </t>
  </si>
  <si>
    <t xml:space="preserve">Statybos ir medžio apdirbimo techn. </t>
  </si>
  <si>
    <t>Lietuvių k.</t>
  </si>
  <si>
    <t>Etika</t>
  </si>
  <si>
    <t>Tikyba</t>
  </si>
  <si>
    <t>B5</t>
  </si>
  <si>
    <t>A5</t>
  </si>
  <si>
    <t>B1</t>
  </si>
  <si>
    <t>B2</t>
  </si>
  <si>
    <t>A3</t>
  </si>
  <si>
    <t>B4</t>
  </si>
  <si>
    <t>A2L</t>
  </si>
  <si>
    <t>A2</t>
  </si>
  <si>
    <t>a</t>
  </si>
  <si>
    <t>Pavardė, vardas</t>
  </si>
  <si>
    <t xml:space="preserve">Ekonomika ir verslumas 
</t>
  </si>
  <si>
    <t>b</t>
  </si>
  <si>
    <t>c</t>
  </si>
  <si>
    <t>Griškevičius Arnas</t>
  </si>
  <si>
    <t>Pilka Nojus</t>
  </si>
  <si>
    <t>Tolkan Dovydas</t>
  </si>
  <si>
    <t>Zokas Kornelijus</t>
  </si>
  <si>
    <t>d</t>
  </si>
  <si>
    <t>Aleksejevaitė Laura</t>
  </si>
  <si>
    <t>Andronavičiūtė Greta</t>
  </si>
  <si>
    <t>Baranauskas Vilius</t>
  </si>
  <si>
    <t>Bareika Daniel</t>
  </si>
  <si>
    <t>Buteikytė Kornelija</t>
  </si>
  <si>
    <t>Čereškaitė Karolina</t>
  </si>
  <si>
    <t>Dalinkevičius Saulius</t>
  </si>
  <si>
    <t>Grinytė Liveta</t>
  </si>
  <si>
    <t>Krivkaitė Akmė</t>
  </si>
  <si>
    <t>Maciulevičiūtė Gintarė</t>
  </si>
  <si>
    <t>Markūnaitė Audronė</t>
  </si>
  <si>
    <t>Mikšta Domantas</t>
  </si>
  <si>
    <t>Raišytė Gabija</t>
  </si>
  <si>
    <t>Romaška Deividas</t>
  </si>
  <si>
    <t>Smažinas Augustas</t>
  </si>
  <si>
    <t>Stankevičiūtė Kamilė</t>
  </si>
  <si>
    <t>Striško Evaldas</t>
  </si>
  <si>
    <t>Stundžiaitė Samanta</t>
  </si>
  <si>
    <t>Subačius Šarūnas</t>
  </si>
  <si>
    <t>Šamarinas Danelis</t>
  </si>
  <si>
    <t>Voskan Augustinas</t>
  </si>
  <si>
    <t>Mokinių skaičius</t>
  </si>
  <si>
    <t>Gamtos mokslai</t>
  </si>
  <si>
    <t>Menai</t>
  </si>
  <si>
    <t xml:space="preserve">Pasirenkama s. š.-tinklinis
</t>
  </si>
  <si>
    <t>Pasirenkama s. š.- krepšinis</t>
  </si>
  <si>
    <t xml:space="preserve">Bendroji kūno kultūra B </t>
  </si>
  <si>
    <t xml:space="preserve"> </t>
  </si>
  <si>
    <t>2a</t>
  </si>
  <si>
    <t>2b</t>
  </si>
  <si>
    <t>2c</t>
  </si>
  <si>
    <t>2d</t>
  </si>
  <si>
    <t>grupių sk.</t>
  </si>
  <si>
    <t>Suma</t>
  </si>
  <si>
    <t>B</t>
  </si>
  <si>
    <t>M</t>
  </si>
  <si>
    <t>Bartusevičiūtė Audinga</t>
  </si>
  <si>
    <t>Dapkutė Aušra</t>
  </si>
  <si>
    <t>Jefimova Viktorija</t>
  </si>
  <si>
    <t>Kanapienytė Ugnė</t>
  </si>
  <si>
    <t>Kojytė Donata</t>
  </si>
  <si>
    <t>Lisauskaitė Gabija</t>
  </si>
  <si>
    <t>Marčiulaitis Normanas</t>
  </si>
  <si>
    <t>Martinėlis Julius</t>
  </si>
  <si>
    <t>Pakštytė Gintarė</t>
  </si>
  <si>
    <t>Pivoraitė Ieva</t>
  </si>
  <si>
    <t>Radžiūnas Domas</t>
  </si>
  <si>
    <t>Romaškaitė Kamilė</t>
  </si>
  <si>
    <t>Sapronaitė Sandra</t>
  </si>
  <si>
    <t>Stakauskas Nojus</t>
  </si>
  <si>
    <t>Šarkaitė Erika</t>
  </si>
  <si>
    <t>Visockaitė Martyna</t>
  </si>
  <si>
    <t>Abeliūnaitė Gabija Marija</t>
  </si>
  <si>
    <t>Aliukonytė Viktorija</t>
  </si>
  <si>
    <t>Bagočiūnaitė Jelena</t>
  </si>
  <si>
    <t>Bankauskaitė Martyna</t>
  </si>
  <si>
    <t>Baravykaitė Augustė</t>
  </si>
  <si>
    <t>Bilotas Stasys</t>
  </si>
  <si>
    <t>Dvilevičius Edgaras</t>
  </si>
  <si>
    <t>Garbatavičius Arnas</t>
  </si>
  <si>
    <t>Gudanas Deividas</t>
  </si>
  <si>
    <t>Jakubickaitė Austėja</t>
  </si>
  <si>
    <t>Kašėta Ernestas</t>
  </si>
  <si>
    <t>Kuznecovas Tautvydas</t>
  </si>
  <si>
    <t>Lisauskas Matas</t>
  </si>
  <si>
    <t>Mackelaitė Augustina</t>
  </si>
  <si>
    <t>Perednytė Miglė</t>
  </si>
  <si>
    <t>Pumputytė Paulina</t>
  </si>
  <si>
    <t>Radzevičiūtė Eglė</t>
  </si>
  <si>
    <t>Radzivanas Arūnas</t>
  </si>
  <si>
    <t>Savickas Renaldas</t>
  </si>
  <si>
    <t>Strazdas Rimvydas</t>
  </si>
  <si>
    <t>Usavičius Modestas</t>
  </si>
  <si>
    <t>Vaitkūnaitė Kotryna</t>
  </si>
  <si>
    <t>Bilotas Lukas</t>
  </si>
  <si>
    <t>Bulonas Faustas</t>
  </si>
  <si>
    <t>Dailidžionytė Toma</t>
  </si>
  <si>
    <t>Eigelytė Ieva</t>
  </si>
  <si>
    <t>Golcas Karolis</t>
  </si>
  <si>
    <t>Kanapeckas Ernestas</t>
  </si>
  <si>
    <t>Kračiūtė Sonata</t>
  </si>
  <si>
    <t>Krupauskaitė Roberta</t>
  </si>
  <si>
    <t>Lavrinovič Ernestas</t>
  </si>
  <si>
    <t>Martinkėnas Ervinas</t>
  </si>
  <si>
    <t>Masiulionis Lukas</t>
  </si>
  <si>
    <t>Muleronka Deividas</t>
  </si>
  <si>
    <t>Romancevas Arnas</t>
  </si>
  <si>
    <t>Rutkauskaitė Akvilė</t>
  </si>
  <si>
    <t>Stanišauskas Arminas</t>
  </si>
  <si>
    <t>Sterbavičius Kristupas</t>
  </si>
  <si>
    <t>Šarmavičiūtė Viltė</t>
  </si>
  <si>
    <t>Šimonis Mantas</t>
  </si>
  <si>
    <t>Tamašauskas Džiugas</t>
  </si>
  <si>
    <t>Taraškutė Toma</t>
  </si>
  <si>
    <t>Vaitkevičiūtė Giedrė</t>
  </si>
  <si>
    <t>Voleišo Evelina</t>
  </si>
  <si>
    <t>m</t>
  </si>
  <si>
    <t>Bukartaitė Deimantė</t>
  </si>
  <si>
    <t>Pirmadienis</t>
  </si>
  <si>
    <t>Antradienis</t>
  </si>
  <si>
    <t>Trečiadienis</t>
  </si>
  <si>
    <t>Ketvirtadienis</t>
  </si>
  <si>
    <t>Penktadienis</t>
  </si>
  <si>
    <t>Mokinio pavardė, vardas</t>
  </si>
  <si>
    <t>Abromavičiūtė Iveta</t>
  </si>
  <si>
    <t>MB</t>
  </si>
  <si>
    <t>R</t>
  </si>
  <si>
    <t>L A,B</t>
  </si>
  <si>
    <t>tnkl</t>
  </si>
  <si>
    <t>AB2</t>
  </si>
  <si>
    <t>Tm</t>
  </si>
  <si>
    <t>G A</t>
  </si>
  <si>
    <t>LA</t>
  </si>
  <si>
    <t>T</t>
  </si>
  <si>
    <t>PS</t>
  </si>
  <si>
    <t>Tnkl</t>
  </si>
  <si>
    <t>Bakasėnas Egidijus</t>
  </si>
  <si>
    <t>St</t>
  </si>
  <si>
    <t>LB</t>
  </si>
  <si>
    <t>D</t>
  </si>
  <si>
    <t>A B1</t>
  </si>
  <si>
    <t>G B</t>
  </si>
  <si>
    <t>Ps</t>
  </si>
  <si>
    <t>IT Al</t>
  </si>
  <si>
    <t>IT ALD</t>
  </si>
  <si>
    <t>Barbaravičiūtė Toma</t>
  </si>
  <si>
    <t>M A</t>
  </si>
  <si>
    <t>A B2</t>
  </si>
  <si>
    <t>B A</t>
  </si>
  <si>
    <t>I B</t>
  </si>
  <si>
    <t>BA</t>
  </si>
  <si>
    <t>Bareckaitė Sandra</t>
  </si>
  <si>
    <t>Bartašiūtė Gabija</t>
  </si>
  <si>
    <t>Ch A</t>
  </si>
  <si>
    <t>Blusevičiūtė Austė</t>
  </si>
  <si>
    <t>tm</t>
  </si>
  <si>
    <t>E</t>
  </si>
  <si>
    <t>I A</t>
  </si>
  <si>
    <t>Chmeliauskas Kostas</t>
  </si>
  <si>
    <t>KK</t>
  </si>
  <si>
    <t>F A</t>
  </si>
  <si>
    <t>GA</t>
  </si>
  <si>
    <t>IB</t>
  </si>
  <si>
    <t>Čigas Rytis</t>
  </si>
  <si>
    <t>Gasparavičius Rytis</t>
  </si>
  <si>
    <t>MA</t>
  </si>
  <si>
    <t>Iljeitytė Norvilė</t>
  </si>
  <si>
    <t>sT</t>
  </si>
  <si>
    <t>Juodis Audrius</t>
  </si>
  <si>
    <t>Klevičius Lukas</t>
  </si>
  <si>
    <t>Kojala Lukas</t>
  </si>
  <si>
    <t>IT A</t>
  </si>
  <si>
    <t>Lapinskaitė Dovilė</t>
  </si>
  <si>
    <t>Lebedinskas Almas</t>
  </si>
  <si>
    <t>F B</t>
  </si>
  <si>
    <t>Micka Karolis</t>
  </si>
  <si>
    <t>IT BD</t>
  </si>
  <si>
    <t>Milaševaitė Ingrida</t>
  </si>
  <si>
    <t>Pimpis Reigardas</t>
  </si>
  <si>
    <t>Poškutė Marta</t>
  </si>
  <si>
    <t>R V</t>
  </si>
  <si>
    <t>Rutkauskaitė Justė</t>
  </si>
  <si>
    <t>TM</t>
  </si>
  <si>
    <t>Ch B</t>
  </si>
  <si>
    <t>TNKL</t>
  </si>
  <si>
    <t>ITAl</t>
  </si>
  <si>
    <t>Stankevičiūtė Deimantė</t>
  </si>
  <si>
    <t>TNKL?</t>
  </si>
  <si>
    <t>Stundys Lukas</t>
  </si>
  <si>
    <t>Lm</t>
  </si>
  <si>
    <t>ps</t>
  </si>
  <si>
    <t>Trimonytė Vaiva</t>
  </si>
  <si>
    <t>Mu</t>
  </si>
  <si>
    <t>mu</t>
  </si>
  <si>
    <t>Vaičelytė Lukrecija</t>
  </si>
  <si>
    <t>Vinciūnaitė Gabrielė</t>
  </si>
  <si>
    <t>Aleksandravičiūtė Deivė</t>
  </si>
  <si>
    <t>Ališauskas Linas</t>
  </si>
  <si>
    <t>Babrauskas Pijus</t>
  </si>
  <si>
    <t>Bartulytė Ieva</t>
  </si>
  <si>
    <t>Bobrovska Justina</t>
  </si>
  <si>
    <t>Dalinkevičius Andrius</t>
  </si>
  <si>
    <t>Dapkutė Rasa</t>
  </si>
  <si>
    <t>IA</t>
  </si>
  <si>
    <t>ET</t>
  </si>
  <si>
    <t>Griškevičiūtė Karolina</t>
  </si>
  <si>
    <t>Janukaitis Lukas</t>
  </si>
  <si>
    <t>Junevičiūtė  Agnė</t>
  </si>
  <si>
    <t>Kavaliauskas Lukas</t>
  </si>
  <si>
    <t>Keliotis Arminas</t>
  </si>
  <si>
    <t>Krivickaitė Laura</t>
  </si>
  <si>
    <t>Masiukaitė  Simona</t>
  </si>
  <si>
    <t>Miknevičiūtė Silvija</t>
  </si>
  <si>
    <t>Mingėla Karolis</t>
  </si>
  <si>
    <t>Pospešinskaja Erika</t>
  </si>
  <si>
    <t>Sinkievičiūtė Ligita</t>
  </si>
  <si>
    <t>Suchockaitė Gabija</t>
  </si>
  <si>
    <t>CHB</t>
  </si>
  <si>
    <t>Varnagirytė Greta</t>
  </si>
  <si>
    <t>Visockas Artūras</t>
  </si>
  <si>
    <t>Zitikaitė Miglė</t>
  </si>
  <si>
    <t>Žiedavainytė Miglė</t>
  </si>
  <si>
    <t>Bilotas Mantautas</t>
  </si>
  <si>
    <t>Blusevičius Linas</t>
  </si>
  <si>
    <t>ITAL</t>
  </si>
  <si>
    <t>Blusevičiūtė Erika</t>
  </si>
  <si>
    <t>Čiakas Arnas</t>
  </si>
  <si>
    <t>Griškevičiūtė Greta</t>
  </si>
  <si>
    <t xml:space="preserve">Tnkl </t>
  </si>
  <si>
    <t>Gudanaitė Dominika</t>
  </si>
  <si>
    <t>tma</t>
  </si>
  <si>
    <t>Jadzevičius Edgaras</t>
  </si>
  <si>
    <t>Jočytė Karolina</t>
  </si>
  <si>
    <t>Jurevičius Gustas</t>
  </si>
  <si>
    <t>Kaminskis Danielius</t>
  </si>
  <si>
    <t>Kavoliūnaitė Guoda</t>
  </si>
  <si>
    <t>Lisauskaitė Paulina</t>
  </si>
  <si>
    <t>Motiejūnaitė Elinga</t>
  </si>
  <si>
    <t>Paliulis Airidas</t>
  </si>
  <si>
    <t>FB</t>
  </si>
  <si>
    <t xml:space="preserve">St </t>
  </si>
  <si>
    <t>Rinkevičius Gabrielius</t>
  </si>
  <si>
    <t>Surgelaitė Audinga</t>
  </si>
  <si>
    <t>Šutiuk Viktorija</t>
  </si>
  <si>
    <t>Vinckevičius Edgaras</t>
  </si>
  <si>
    <t>GB</t>
  </si>
  <si>
    <t>Vyšniauskas Lukas</t>
  </si>
  <si>
    <t>Vitkauskaitė Gintautė</t>
  </si>
  <si>
    <t>Aleknavičius Laimonas</t>
  </si>
  <si>
    <t>Barauskaitė Erika</t>
  </si>
  <si>
    <t>Besonovaitė Veronika</t>
  </si>
  <si>
    <t>Brivinskaitė Toma</t>
  </si>
  <si>
    <t>Buinickaitė Akvilė</t>
  </si>
  <si>
    <t>Dembovskis Dominykas</t>
  </si>
  <si>
    <t>Grinkevičius Edvinas</t>
  </si>
  <si>
    <t xml:space="preserve">KK </t>
  </si>
  <si>
    <t>Jakubickaitė Kamilė</t>
  </si>
  <si>
    <t>Karickaitė Karolina</t>
  </si>
  <si>
    <t>Kazlauskas Silvestras</t>
  </si>
  <si>
    <t>Lukša Tautvydas</t>
  </si>
  <si>
    <t>Chb</t>
  </si>
  <si>
    <t>Matulytė Eglė</t>
  </si>
  <si>
    <t>Mažeika Ignas</t>
  </si>
  <si>
    <t>Mažuika Paulius</t>
  </si>
  <si>
    <t>Miliukaitė Gabrielė</t>
  </si>
  <si>
    <t>Plačakytė Greta</t>
  </si>
  <si>
    <t>Pociūtė Eglė</t>
  </si>
  <si>
    <t>Pūraitė Julija</t>
  </si>
  <si>
    <t>Pūras Simonas</t>
  </si>
  <si>
    <t>Pusvaškis Lukas</t>
  </si>
  <si>
    <t>Savickas Rokas</t>
  </si>
  <si>
    <t>Šimkaitis Augustinas</t>
  </si>
  <si>
    <t>Tamašauskas Mažvydas</t>
  </si>
  <si>
    <t>Verkauskas Lukas</t>
  </si>
  <si>
    <t>L</t>
  </si>
  <si>
    <t>A</t>
  </si>
  <si>
    <t>L A</t>
  </si>
  <si>
    <t>Š</t>
  </si>
  <si>
    <t>DB</t>
  </si>
  <si>
    <t>&gt;</t>
  </si>
  <si>
    <t>? KK TNKL</t>
  </si>
  <si>
    <t>B B</t>
  </si>
  <si>
    <t>?????</t>
  </si>
  <si>
    <t>MU</t>
  </si>
  <si>
    <t>ST</t>
  </si>
  <si>
    <t>D b</t>
  </si>
  <si>
    <t>ST B</t>
  </si>
  <si>
    <t>Sta</t>
  </si>
  <si>
    <t>STA</t>
  </si>
  <si>
    <t>TMA</t>
  </si>
  <si>
    <t>CHA</t>
  </si>
  <si>
    <t>IT b</t>
  </si>
  <si>
    <t>FA</t>
  </si>
  <si>
    <t>TKK</t>
  </si>
  <si>
    <t>STB</t>
  </si>
  <si>
    <t>BB</t>
  </si>
  <si>
    <t>D A</t>
  </si>
  <si>
    <t>DA</t>
  </si>
  <si>
    <t>Et</t>
  </si>
  <si>
    <t>TMB</t>
  </si>
  <si>
    <t xml:space="preserve">T </t>
  </si>
  <si>
    <t>st</t>
  </si>
  <si>
    <t>H.Marčiauskienė</t>
  </si>
  <si>
    <t>Etikos-rusų k. 2</t>
  </si>
  <si>
    <t>Rusų k.</t>
  </si>
  <si>
    <t>N.Drazdienė</t>
  </si>
  <si>
    <t>Tikybos k./Dailės k.</t>
  </si>
  <si>
    <t>Tikybos k.</t>
  </si>
  <si>
    <t>R.Baranauskienė</t>
  </si>
  <si>
    <t>Lietuvių k. 3</t>
  </si>
  <si>
    <t>V.Kalesnykaitė</t>
  </si>
  <si>
    <t>Lietuvių k. 4</t>
  </si>
  <si>
    <t>E.Lipeikytė</t>
  </si>
  <si>
    <t>Lietuvių k. 5</t>
  </si>
  <si>
    <t>E.Rutkauskienė</t>
  </si>
  <si>
    <t>Lietuvių k. 1</t>
  </si>
  <si>
    <t>V.Maslinskienė</t>
  </si>
  <si>
    <t>Anglų k.</t>
  </si>
  <si>
    <t>Anglų k. 1</t>
  </si>
  <si>
    <t>I.Sakalauskienė</t>
  </si>
  <si>
    <t>Anglų k. 3</t>
  </si>
  <si>
    <t>I.Vidauskienė</t>
  </si>
  <si>
    <t>Anglų k. 2</t>
  </si>
  <si>
    <t>Rusų k. 1</t>
  </si>
  <si>
    <t>A.Balčiūnaitė</t>
  </si>
  <si>
    <t>Matematikos k.5</t>
  </si>
  <si>
    <t>V.Kalesnikienė</t>
  </si>
  <si>
    <t>Matematikos k. 3</t>
  </si>
  <si>
    <t>N.Lubienė</t>
  </si>
  <si>
    <t>Matematikos k. 1</t>
  </si>
  <si>
    <t>D.Vilkienė</t>
  </si>
  <si>
    <t>Matematikos k. 4</t>
  </si>
  <si>
    <t>L.Janickaitė</t>
  </si>
  <si>
    <t>Inform.techn.</t>
  </si>
  <si>
    <t>Inform.tech. k.1</t>
  </si>
  <si>
    <t>D.Lesutienė</t>
  </si>
  <si>
    <t>Inform.tech. k.2</t>
  </si>
  <si>
    <t>Fizika</t>
  </si>
  <si>
    <t>Fizikos k.</t>
  </si>
  <si>
    <t>S.Vaškūnienė</t>
  </si>
  <si>
    <t>L.Skardžiuvienė</t>
  </si>
  <si>
    <t>Chemijos k.</t>
  </si>
  <si>
    <t>R.Dikčiūtė</t>
  </si>
  <si>
    <t>Biologijos k./ Matematikos k.3</t>
  </si>
  <si>
    <t>L.Kalesnykaitė</t>
  </si>
  <si>
    <t>Biologijos k./Lietuvių k.4</t>
  </si>
  <si>
    <t>D.Piškinienė</t>
  </si>
  <si>
    <t>Geografijos k.1</t>
  </si>
  <si>
    <t>R.Žygienė</t>
  </si>
  <si>
    <t>Geografijos k.2</t>
  </si>
  <si>
    <t>J.Griškevičienė</t>
  </si>
  <si>
    <t>Ekonomika</t>
  </si>
  <si>
    <t>Matematikos k. 2</t>
  </si>
  <si>
    <t>R.Česonienė</t>
  </si>
  <si>
    <t>Istorijos k.1</t>
  </si>
  <si>
    <t>Pilietinis ug.</t>
  </si>
  <si>
    <t>E.Šidlauskienė</t>
  </si>
  <si>
    <t>Istorijos k. 2/1</t>
  </si>
  <si>
    <t>M.Vaičelytė</t>
  </si>
  <si>
    <t>Istorijos k. 2</t>
  </si>
  <si>
    <t>G. Gudonienė</t>
  </si>
  <si>
    <t>Muzikos k.</t>
  </si>
  <si>
    <t>J.Krušinskaitė</t>
  </si>
  <si>
    <t>Dailės k.</t>
  </si>
  <si>
    <t>O. Žinienė</t>
  </si>
  <si>
    <t>Aktų salė</t>
  </si>
  <si>
    <t>D.Erslavienė</t>
  </si>
  <si>
    <t>Technologijų k.</t>
  </si>
  <si>
    <t>A.Golcas</t>
  </si>
  <si>
    <t>Žmogaus sauga</t>
  </si>
  <si>
    <t>K.Jankauskas</t>
  </si>
  <si>
    <t>Automobilio k.</t>
  </si>
  <si>
    <t>R.Chmeliauskas</t>
  </si>
  <si>
    <t>Kūno kultūra</t>
  </si>
  <si>
    <t>Sporto salė</t>
  </si>
  <si>
    <t>I.Žarnauskienė</t>
  </si>
  <si>
    <t>V. Babrauskienė</t>
  </si>
  <si>
    <t>Psichologija</t>
  </si>
  <si>
    <t>ga ab</t>
  </si>
  <si>
    <t>a ab</t>
  </si>
  <si>
    <t>a ab b2</t>
  </si>
  <si>
    <t xml:space="preserve">a ab </t>
  </si>
  <si>
    <t>L. Kizina</t>
  </si>
  <si>
    <t>I. Stanevičiūtė</t>
  </si>
  <si>
    <t>3ET</t>
  </si>
  <si>
    <t>3ab</t>
  </si>
  <si>
    <t>4d</t>
  </si>
  <si>
    <t>3dadb</t>
  </si>
  <si>
    <t xml:space="preserve">3dab </t>
  </si>
  <si>
    <t>9d</t>
  </si>
  <si>
    <t>STB2</t>
  </si>
  <si>
    <t>ITA</t>
  </si>
  <si>
    <t>4tm</t>
  </si>
  <si>
    <t>3tm</t>
  </si>
  <si>
    <t>db</t>
  </si>
  <si>
    <t>bb</t>
  </si>
  <si>
    <t>3cd</t>
  </si>
  <si>
    <t>4cd</t>
  </si>
  <si>
    <t>4ab</t>
  </si>
  <si>
    <t>3A</t>
  </si>
  <si>
    <t>3B</t>
  </si>
  <si>
    <t>4B</t>
  </si>
  <si>
    <t>4A</t>
  </si>
  <si>
    <t>3A1</t>
  </si>
  <si>
    <t>3A2</t>
  </si>
  <si>
    <t>4ET</t>
  </si>
  <si>
    <t>3 KK</t>
  </si>
  <si>
    <t>4T</t>
  </si>
  <si>
    <t>3T</t>
  </si>
  <si>
    <t>4KK</t>
  </si>
  <si>
    <t>1B</t>
  </si>
  <si>
    <t>1C</t>
  </si>
  <si>
    <t>1A</t>
  </si>
  <si>
    <t>2B</t>
  </si>
  <si>
    <t>2A</t>
  </si>
  <si>
    <t>2C</t>
  </si>
  <si>
    <t>2A ET</t>
  </si>
  <si>
    <t>2B/M</t>
  </si>
  <si>
    <t>2B/L</t>
  </si>
  <si>
    <t>2A/L</t>
  </si>
  <si>
    <t>2A/M</t>
  </si>
  <si>
    <t>2C/M</t>
  </si>
  <si>
    <t>1a</t>
  </si>
  <si>
    <t>1c</t>
  </si>
  <si>
    <t>1b</t>
  </si>
  <si>
    <t>1a/</t>
  </si>
  <si>
    <t>1b/1a</t>
  </si>
  <si>
    <t>1c/kl</t>
  </si>
  <si>
    <t>V. Geigalienė</t>
  </si>
  <si>
    <t>2ac</t>
  </si>
  <si>
    <t>2c/l</t>
  </si>
  <si>
    <t>2a/2b</t>
  </si>
  <si>
    <t>2c/</t>
  </si>
  <si>
    <t>z</t>
  </si>
  <si>
    <t>1AB ET</t>
  </si>
  <si>
    <t>Lietuvių k.2</t>
  </si>
  <si>
    <t>Rusų k. 2</t>
  </si>
  <si>
    <t>3a</t>
  </si>
  <si>
    <t>3b</t>
  </si>
  <si>
    <t>3c</t>
  </si>
  <si>
    <t>valandų sk.</t>
  </si>
  <si>
    <t>Mokytojo 
v. pavardė</t>
  </si>
  <si>
    <t>Dėstomas
 dalykas</t>
  </si>
  <si>
    <t>Kabinetas</t>
  </si>
  <si>
    <t>PIRMADIENIS</t>
  </si>
  <si>
    <t>ANTRADIENIS</t>
  </si>
  <si>
    <t>TREČIADIENIS</t>
  </si>
  <si>
    <t>KETVIRTADIENIS</t>
  </si>
  <si>
    <t>PENKTADIENIS</t>
  </si>
  <si>
    <t>H.Marčiauskienė
(L. Rumšytė)</t>
  </si>
  <si>
    <t>1 4gr</t>
  </si>
  <si>
    <t>1 2gr</t>
  </si>
  <si>
    <t>1 3gr</t>
  </si>
  <si>
    <t>1 1gr</t>
  </si>
  <si>
    <t xml:space="preserve">L. Kriščiūnienė </t>
  </si>
  <si>
    <t>4m</t>
  </si>
  <si>
    <t>3-4m</t>
  </si>
  <si>
    <t xml:space="preserve">3B </t>
  </si>
  <si>
    <t>PAMOKŲ LAIKAS:</t>
  </si>
  <si>
    <t>8. 00  -   8. 45</t>
  </si>
  <si>
    <t>8. 55  -   9. 40</t>
  </si>
  <si>
    <t>9. 55  - 10. 40</t>
  </si>
  <si>
    <t>11. 00  - 11. 45</t>
  </si>
  <si>
    <t>12. 05  - 12. 50</t>
  </si>
  <si>
    <t>13. 00  - 13. 45</t>
  </si>
  <si>
    <t>13. 55  - 14. 40</t>
  </si>
  <si>
    <t>14. 50  - 15. 35</t>
  </si>
  <si>
    <t>3abc</t>
  </si>
  <si>
    <t>2b/</t>
  </si>
  <si>
    <t>2a/</t>
  </si>
  <si>
    <t>/2a</t>
  </si>
  <si>
    <t>/2c</t>
  </si>
  <si>
    <t>/2b</t>
  </si>
  <si>
    <t>Istorijos k. 1/2</t>
  </si>
  <si>
    <t>1bc</t>
  </si>
  <si>
    <t>Geografijos k. 2</t>
  </si>
  <si>
    <t>Geografijos k.2/ Biologijos k.</t>
  </si>
  <si>
    <t>PAMOKŲ TVARKARAŠTIS 2018-2019 m. m.</t>
  </si>
  <si>
    <t xml:space="preserve">Matematikos k. 3/Lietuvių k.2 </t>
  </si>
  <si>
    <t xml:space="preserve"> -/kl.v</t>
  </si>
  <si>
    <t>1c/-</t>
  </si>
  <si>
    <t>3m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</si>
</sst>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[$-1010427]General"/>
  </numFmts>
  <fonts count="32" x14ac:knownFonts="1">
    <font>
      <sz val="11"/>
      <color theme="1"/>
      <name val="Calibri"/>
      <family val="2"/>
      <charset val="186"/>
      <scheme val="minor"/>
    </font>
    <font>
      <sz val="9"/>
      <name val="Arial"/>
      <family val="2"/>
      <charset val="186"/>
    </font>
    <font>
      <sz val="8"/>
      <name val="Times New Roman"/>
      <family val="1"/>
    </font>
    <font>
      <sz val="11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2"/>
      <name val="Arial"/>
      <family val="2"/>
      <charset val="186"/>
    </font>
    <font>
      <sz val="12"/>
      <color theme="1"/>
      <name val="Calibri"/>
      <family val="2"/>
      <charset val="186"/>
      <scheme val="minor"/>
    </font>
    <font>
      <i/>
      <sz val="12"/>
      <color theme="1"/>
      <name val="Calibri"/>
      <family val="2"/>
      <charset val="186"/>
      <scheme val="minor"/>
    </font>
    <font>
      <sz val="12"/>
      <color rgb="FFFF0000"/>
      <name val="Calibri"/>
      <family val="2"/>
      <charset val="186"/>
      <scheme val="minor"/>
    </font>
    <font>
      <sz val="10"/>
      <color indexed="8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name val="Arial"/>
      <family val="2"/>
      <charset val="186"/>
    </font>
    <font>
      <sz val="11"/>
      <color indexed="8"/>
      <name val="Arial"/>
      <family val="2"/>
      <charset val="186"/>
    </font>
    <font>
      <i/>
      <sz val="11"/>
      <color theme="1"/>
      <name val="Calibri"/>
      <family val="2"/>
      <charset val="186"/>
      <scheme val="minor"/>
    </font>
    <font>
      <sz val="11"/>
      <color rgb="FFFF0000"/>
      <name val="Arial"/>
      <family val="2"/>
      <charset val="186"/>
    </font>
    <font>
      <sz val="11"/>
      <color indexed="8"/>
      <name val="Arial"/>
      <family val="2"/>
      <charset val="186"/>
    </font>
    <font>
      <sz val="11"/>
      <name val="Arial"/>
      <family val="2"/>
      <charset val="186"/>
    </font>
    <font>
      <i/>
      <sz val="11"/>
      <name val="Calibri"/>
      <family val="2"/>
      <charset val="186"/>
      <scheme val="minor"/>
    </font>
    <font>
      <sz val="14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6"/>
      <name val="Times New Roman"/>
      <family val="1"/>
      <charset val="186"/>
    </font>
    <font>
      <sz val="12"/>
      <name val="Times New Roman"/>
      <family val="1"/>
      <charset val="186"/>
    </font>
    <font>
      <sz val="14"/>
      <name val="Times New Roman"/>
      <family val="1"/>
      <charset val="186"/>
    </font>
    <font>
      <b/>
      <sz val="44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6"/>
      <name val="Times New Roman"/>
      <family val="1"/>
      <charset val="186"/>
    </font>
    <font>
      <sz val="30"/>
      <name val="Times New Roman"/>
      <family val="1"/>
      <charset val="186"/>
    </font>
    <font>
      <sz val="20"/>
      <name val="Times New Roman"/>
      <family val="1"/>
      <charset val="186"/>
    </font>
    <font>
      <sz val="11"/>
      <color theme="1"/>
      <name val="Times New Roman"/>
      <family val="1"/>
      <charset val="186"/>
    </font>
    <font>
      <i/>
      <sz val="14"/>
      <name val="Times New Roman"/>
      <family val="1"/>
      <charset val="186"/>
    </font>
    <font>
      <sz val="14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1" fillId="0" borderId="0">
      <alignment wrapText="1"/>
    </xf>
    <xf numFmtId="44" fontId="20" fillId="0" borderId="0" applyFont="0" applyFill="0" applyBorder="0" applyAlignment="0" applyProtection="0"/>
  </cellStyleXfs>
  <cellXfs count="301">
    <xf numFmtId="0" fontId="0" fillId="0" borderId="0" xfId="0"/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textRotation="90"/>
    </xf>
    <xf numFmtId="0" fontId="10" fillId="0" borderId="13" xfId="0" applyFont="1" applyBorder="1" applyAlignment="1">
      <alignment horizontal="center" readingOrder="1"/>
    </xf>
    <xf numFmtId="0" fontId="10" fillId="0" borderId="13" xfId="0" applyFont="1" applyBorder="1"/>
    <xf numFmtId="0" fontId="0" fillId="0" borderId="0" xfId="0"/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0" fontId="0" fillId="0" borderId="13" xfId="0" applyBorder="1"/>
    <xf numFmtId="0" fontId="3" fillId="0" borderId="13" xfId="0" applyFont="1" applyBorder="1" applyAlignment="1">
      <alignment horizontal="center" readingOrder="1"/>
    </xf>
    <xf numFmtId="0" fontId="3" fillId="0" borderId="13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textRotation="90"/>
    </xf>
    <xf numFmtId="0" fontId="0" fillId="0" borderId="13" xfId="0" applyFont="1" applyFill="1" applyBorder="1" applyAlignment="1"/>
    <xf numFmtId="0" fontId="0" fillId="0" borderId="13" xfId="0" applyFont="1" applyFill="1" applyBorder="1" applyAlignment="1">
      <alignment horizontal="center" vertical="center"/>
    </xf>
    <xf numFmtId="0" fontId="0" fillId="0" borderId="0" xfId="0" applyFont="1"/>
    <xf numFmtId="0" fontId="12" fillId="0" borderId="13" xfId="0" applyFont="1" applyFill="1" applyBorder="1" applyAlignment="1">
      <alignment horizontal="center" wrapText="1"/>
    </xf>
    <xf numFmtId="164" fontId="13" fillId="2" borderId="13" xfId="0" applyNumberFormat="1" applyFont="1" applyFill="1" applyBorder="1" applyAlignment="1">
      <alignment vertical="center" wrapText="1" readingOrder="1"/>
    </xf>
    <xf numFmtId="1" fontId="0" fillId="0" borderId="13" xfId="0" applyNumberFormat="1" applyFont="1" applyFill="1" applyBorder="1" applyAlignment="1">
      <alignment horizontal="right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14" fillId="0" borderId="13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0" fontId="0" fillId="0" borderId="13" xfId="0" applyFont="1" applyBorder="1"/>
    <xf numFmtId="164" fontId="13" fillId="2" borderId="13" xfId="0" applyNumberFormat="1" applyFont="1" applyFill="1" applyBorder="1" applyAlignment="1">
      <alignment vertical="center" readingOrder="1"/>
    </xf>
    <xf numFmtId="164" fontId="15" fillId="2" borderId="13" xfId="0" applyNumberFormat="1" applyFont="1" applyFill="1" applyBorder="1" applyAlignment="1">
      <alignment horizontal="center" vertical="center" wrapText="1" readingOrder="1"/>
    </xf>
    <xf numFmtId="164" fontId="16" fillId="2" borderId="13" xfId="0" applyNumberFormat="1" applyFont="1" applyFill="1" applyBorder="1" applyAlignment="1">
      <alignment vertical="center" wrapText="1" readingOrder="1"/>
    </xf>
    <xf numFmtId="164" fontId="13" fillId="2" borderId="13" xfId="0" applyNumberFormat="1" applyFont="1" applyFill="1" applyBorder="1" applyAlignment="1">
      <alignment horizontal="center" vertical="center" wrapText="1" readingOrder="1"/>
    </xf>
    <xf numFmtId="1" fontId="0" fillId="0" borderId="13" xfId="0" applyNumberFormat="1" applyFont="1" applyFill="1" applyBorder="1" applyAlignment="1">
      <alignment horizontal="center" vertical="center" readingOrder="1"/>
    </xf>
    <xf numFmtId="1" fontId="14" fillId="0" borderId="13" xfId="0" applyNumberFormat="1" applyFont="1" applyFill="1" applyBorder="1" applyAlignment="1">
      <alignment horizontal="center" vertical="center" readingOrder="1"/>
    </xf>
    <xf numFmtId="164" fontId="17" fillId="2" borderId="13" xfId="0" applyNumberFormat="1" applyFont="1" applyFill="1" applyBorder="1" applyAlignment="1">
      <alignment horizontal="center" vertical="center" wrapText="1" readingOrder="1"/>
    </xf>
    <xf numFmtId="1" fontId="3" fillId="0" borderId="13" xfId="0" applyNumberFormat="1" applyFont="1" applyFill="1" applyBorder="1" applyAlignment="1">
      <alignment horizontal="center" vertical="center" readingOrder="1"/>
    </xf>
    <xf numFmtId="1" fontId="18" fillId="0" borderId="13" xfId="0" applyNumberFormat="1" applyFont="1" applyFill="1" applyBorder="1" applyAlignment="1">
      <alignment horizontal="center" vertical="center" readingOrder="1"/>
    </xf>
    <xf numFmtId="0" fontId="0" fillId="0" borderId="13" xfId="0" applyFont="1" applyBorder="1" applyAlignment="1">
      <alignment horizontal="center" readingOrder="1"/>
    </xf>
    <xf numFmtId="164" fontId="12" fillId="2" borderId="13" xfId="0" applyNumberFormat="1" applyFont="1" applyFill="1" applyBorder="1" applyAlignment="1">
      <alignment horizontal="center" vertical="center" wrapText="1" readingOrder="1"/>
    </xf>
    <xf numFmtId="164" fontId="16" fillId="2" borderId="13" xfId="0" applyNumberFormat="1" applyFont="1" applyFill="1" applyBorder="1" applyAlignment="1">
      <alignment horizontal="center" vertical="center" wrapText="1" readingOrder="1"/>
    </xf>
    <xf numFmtId="0" fontId="0" fillId="0" borderId="13" xfId="0" applyFill="1" applyBorder="1" applyAlignment="1">
      <alignment horizontal="center" readingOrder="1"/>
    </xf>
    <xf numFmtId="0" fontId="0" fillId="0" borderId="13" xfId="0" applyFill="1" applyBorder="1" applyAlignment="1">
      <alignment horizontal="center" vertical="center"/>
    </xf>
    <xf numFmtId="0" fontId="0" fillId="0" borderId="0" xfId="0" applyFill="1"/>
    <xf numFmtId="0" fontId="3" fillId="3" borderId="13" xfId="0" applyFont="1" applyFill="1" applyBorder="1" applyAlignment="1">
      <alignment horizontal="center"/>
    </xf>
    <xf numFmtId="164" fontId="13" fillId="3" borderId="13" xfId="0" applyNumberFormat="1" applyFont="1" applyFill="1" applyBorder="1" applyAlignment="1">
      <alignment vertical="center" wrapText="1" readingOrder="1"/>
    </xf>
    <xf numFmtId="0" fontId="0" fillId="3" borderId="13" xfId="0" applyFont="1" applyFill="1" applyBorder="1"/>
    <xf numFmtId="0" fontId="10" fillId="3" borderId="13" xfId="0" applyFont="1" applyFill="1" applyBorder="1"/>
    <xf numFmtId="1" fontId="0" fillId="3" borderId="13" xfId="0" applyNumberFormat="1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0" xfId="0" applyFont="1" applyFill="1"/>
    <xf numFmtId="0" fontId="4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164" fontId="9" fillId="2" borderId="13" xfId="0" applyNumberFormat="1" applyFont="1" applyFill="1" applyBorder="1" applyAlignment="1">
      <alignment vertical="center" wrapText="1" readingOrder="1"/>
    </xf>
    <xf numFmtId="0" fontId="6" fillId="0" borderId="13" xfId="0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0" fontId="19" fillId="0" borderId="39" xfId="0" applyNumberFormat="1" applyFont="1" applyFill="1" applyBorder="1" applyAlignment="1">
      <alignment horizontal="center" vertical="center"/>
    </xf>
    <xf numFmtId="0" fontId="19" fillId="0" borderId="40" xfId="0" applyNumberFormat="1" applyFont="1" applyFill="1" applyBorder="1" applyAlignment="1">
      <alignment horizontal="center" vertical="center"/>
    </xf>
    <xf numFmtId="0" fontId="19" fillId="0" borderId="41" xfId="0" applyNumberFormat="1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center" vertical="center"/>
    </xf>
    <xf numFmtId="0" fontId="19" fillId="0" borderId="20" xfId="0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right" vertical="center" textRotation="90"/>
    </xf>
    <xf numFmtId="0" fontId="0" fillId="0" borderId="14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right" vertical="center"/>
    </xf>
    <xf numFmtId="0" fontId="0" fillId="0" borderId="13" xfId="0" applyFont="1" applyFill="1" applyBorder="1"/>
    <xf numFmtId="1" fontId="10" fillId="0" borderId="13" xfId="0" applyNumberFormat="1" applyFont="1" applyFill="1" applyBorder="1" applyAlignment="1">
      <alignment horizontal="center" vertical="center" readingOrder="1"/>
    </xf>
    <xf numFmtId="164" fontId="0" fillId="0" borderId="14" xfId="0" applyNumberFormat="1" applyFont="1" applyFill="1" applyBorder="1" applyAlignment="1">
      <alignment horizontal="right" vertical="center"/>
    </xf>
    <xf numFmtId="0" fontId="0" fillId="0" borderId="0" xfId="0" applyFill="1" applyBorder="1"/>
    <xf numFmtId="164" fontId="13" fillId="0" borderId="13" xfId="0" applyNumberFormat="1" applyFont="1" applyFill="1" applyBorder="1" applyAlignment="1">
      <alignment vertical="center" wrapText="1" readingOrder="1"/>
    </xf>
    <xf numFmtId="0" fontId="10" fillId="0" borderId="13" xfId="0" applyFont="1" applyFill="1" applyBorder="1"/>
    <xf numFmtId="0" fontId="0" fillId="0" borderId="20" xfId="0" applyFont="1" applyFill="1" applyBorder="1"/>
    <xf numFmtId="0" fontId="0" fillId="0" borderId="21" xfId="0" applyFill="1" applyBorder="1"/>
    <xf numFmtId="0" fontId="0" fillId="0" borderId="13" xfId="0" applyFont="1" applyFill="1" applyBorder="1" applyAlignment="1">
      <alignment horizontal="center" readingOrder="1"/>
    </xf>
    <xf numFmtId="0" fontId="3" fillId="0" borderId="13" xfId="0" applyFont="1" applyFill="1" applyBorder="1" applyAlignment="1">
      <alignment horizontal="center" readingOrder="1"/>
    </xf>
    <xf numFmtId="0" fontId="10" fillId="0" borderId="13" xfId="0" applyFont="1" applyFill="1" applyBorder="1" applyAlignment="1">
      <alignment horizontal="center" readingOrder="1"/>
    </xf>
    <xf numFmtId="0" fontId="0" fillId="0" borderId="0" xfId="0" applyFont="1" applyFill="1" applyBorder="1"/>
    <xf numFmtId="0" fontId="4" fillId="0" borderId="7" xfId="0" applyFont="1" applyFill="1" applyBorder="1" applyAlignment="1">
      <alignment horizontal="right" vertical="center"/>
    </xf>
    <xf numFmtId="0" fontId="4" fillId="0" borderId="47" xfId="0" applyFont="1" applyFill="1" applyBorder="1" applyAlignment="1">
      <alignment horizontal="right" vertical="center"/>
    </xf>
    <xf numFmtId="0" fontId="19" fillId="0" borderId="27" xfId="0" applyNumberFormat="1" applyFont="1" applyFill="1" applyBorder="1" applyAlignment="1">
      <alignment horizontal="center" vertical="center"/>
    </xf>
    <xf numFmtId="0" fontId="19" fillId="0" borderId="30" xfId="0" applyNumberFormat="1" applyFont="1" applyFill="1" applyBorder="1" applyAlignment="1">
      <alignment horizontal="center" vertical="center"/>
    </xf>
    <xf numFmtId="0" fontId="19" fillId="0" borderId="34" xfId="0" applyNumberFormat="1" applyFont="1" applyFill="1" applyBorder="1" applyAlignment="1">
      <alignment horizontal="center" vertical="center"/>
    </xf>
    <xf numFmtId="0" fontId="19" fillId="0" borderId="32" xfId="0" applyNumberFormat="1" applyFont="1" applyFill="1" applyBorder="1" applyAlignment="1">
      <alignment horizontal="center" vertical="center"/>
    </xf>
    <xf numFmtId="0" fontId="19" fillId="0" borderId="48" xfId="0" applyNumberFormat="1" applyFont="1" applyFill="1" applyBorder="1" applyAlignment="1">
      <alignment horizontal="center" vertical="center"/>
    </xf>
    <xf numFmtId="0" fontId="19" fillId="0" borderId="49" xfId="0" applyNumberFormat="1" applyFont="1" applyFill="1" applyBorder="1" applyAlignment="1">
      <alignment horizontal="center" vertical="center"/>
    </xf>
    <xf numFmtId="0" fontId="0" fillId="0" borderId="13" xfId="0" applyFill="1" applyBorder="1"/>
    <xf numFmtId="0" fontId="0" fillId="0" borderId="17" xfId="0" applyFont="1" applyFill="1" applyBorder="1"/>
    <xf numFmtId="0" fontId="0" fillId="0" borderId="5" xfId="0" applyFont="1" applyFill="1" applyBorder="1"/>
    <xf numFmtId="0" fontId="0" fillId="0" borderId="18" xfId="0" applyFont="1" applyFill="1" applyBorder="1"/>
    <xf numFmtId="0" fontId="0" fillId="0" borderId="21" xfId="0" applyFont="1" applyFill="1" applyBorder="1"/>
    <xf numFmtId="0" fontId="0" fillId="0" borderId="43" xfId="0" applyFill="1" applyBorder="1"/>
    <xf numFmtId="0" fontId="0" fillId="0" borderId="44" xfId="0" applyFill="1" applyBorder="1"/>
    <xf numFmtId="0" fontId="21" fillId="0" borderId="45" xfId="0" applyFont="1" applyFill="1" applyBorder="1" applyAlignment="1">
      <alignment horizontal="right" vertical="center"/>
    </xf>
    <xf numFmtId="0" fontId="22" fillId="0" borderId="16" xfId="0" applyFont="1" applyFill="1" applyBorder="1" applyAlignment="1">
      <alignment horizontal="right" vertical="center"/>
    </xf>
    <xf numFmtId="0" fontId="21" fillId="0" borderId="20" xfId="0" applyFont="1" applyFill="1" applyBorder="1" applyAlignment="1">
      <alignment horizontal="right" vertical="center"/>
    </xf>
    <xf numFmtId="0" fontId="22" fillId="0" borderId="13" xfId="0" applyFont="1" applyFill="1" applyBorder="1" applyAlignment="1">
      <alignment horizontal="right" vertical="center"/>
    </xf>
    <xf numFmtId="0" fontId="21" fillId="0" borderId="42" xfId="0" applyFont="1" applyFill="1" applyBorder="1" applyAlignment="1">
      <alignment horizontal="right" vertical="center"/>
    </xf>
    <xf numFmtId="0" fontId="22" fillId="0" borderId="43" xfId="0" applyFont="1" applyFill="1" applyBorder="1" applyAlignment="1">
      <alignment horizontal="right" vertical="center"/>
    </xf>
    <xf numFmtId="0" fontId="21" fillId="0" borderId="17" xfId="0" applyFont="1" applyFill="1" applyBorder="1" applyAlignment="1">
      <alignment horizontal="right" vertical="center"/>
    </xf>
    <xf numFmtId="0" fontId="22" fillId="0" borderId="5" xfId="0" applyFont="1" applyFill="1" applyBorder="1" applyAlignment="1">
      <alignment horizontal="right" vertical="center"/>
    </xf>
    <xf numFmtId="44" fontId="21" fillId="0" borderId="17" xfId="2" applyFont="1" applyFill="1" applyBorder="1" applyAlignment="1">
      <alignment horizontal="right" vertical="center"/>
    </xf>
    <xf numFmtId="0" fontId="21" fillId="0" borderId="29" xfId="0" applyFont="1" applyFill="1" applyBorder="1" applyAlignment="1">
      <alignment horizontal="right" vertical="center"/>
    </xf>
    <xf numFmtId="0" fontId="22" fillId="0" borderId="27" xfId="0" applyFont="1" applyFill="1" applyBorder="1" applyAlignment="1">
      <alignment horizontal="right" vertical="center"/>
    </xf>
    <xf numFmtId="0" fontId="14" fillId="0" borderId="13" xfId="0" applyFont="1" applyFill="1" applyBorder="1"/>
    <xf numFmtId="0" fontId="0" fillId="0" borderId="0" xfId="0" applyFont="1" applyFill="1"/>
    <xf numFmtId="0" fontId="10" fillId="0" borderId="0" xfId="0" applyFont="1" applyFill="1"/>
    <xf numFmtId="164" fontId="13" fillId="0" borderId="13" xfId="0" applyNumberFormat="1" applyFont="1" applyFill="1" applyBorder="1" applyAlignment="1">
      <alignment horizontal="center" vertical="center" wrapText="1" readingOrder="1"/>
    </xf>
    <xf numFmtId="164" fontId="13" fillId="0" borderId="13" xfId="0" applyNumberFormat="1" applyFont="1" applyFill="1" applyBorder="1" applyAlignment="1">
      <alignment vertical="center" readingOrder="1"/>
    </xf>
    <xf numFmtId="164" fontId="17" fillId="0" borderId="13" xfId="0" applyNumberFormat="1" applyFont="1" applyFill="1" applyBorder="1" applyAlignment="1">
      <alignment horizontal="center" vertical="center" wrapText="1" readingOrder="1"/>
    </xf>
    <xf numFmtId="164" fontId="15" fillId="0" borderId="13" xfId="0" applyNumberFormat="1" applyFont="1" applyFill="1" applyBorder="1" applyAlignment="1">
      <alignment horizontal="center" vertical="center" wrapText="1" readingOrder="1"/>
    </xf>
    <xf numFmtId="164" fontId="12" fillId="0" borderId="13" xfId="0" applyNumberFormat="1" applyFont="1" applyFill="1" applyBorder="1" applyAlignment="1">
      <alignment horizontal="center" vertical="center" wrapText="1" readingOrder="1"/>
    </xf>
    <xf numFmtId="0" fontId="0" fillId="0" borderId="0" xfId="0" applyFill="1" applyAlignment="1">
      <alignment horizontal="right"/>
    </xf>
    <xf numFmtId="0" fontId="21" fillId="0" borderId="14" xfId="0" applyFont="1" applyFill="1" applyBorder="1" applyAlignment="1">
      <alignment horizontal="right" vertical="center"/>
    </xf>
    <xf numFmtId="0" fontId="21" fillId="0" borderId="52" xfId="0" applyFont="1" applyFill="1" applyBorder="1" applyAlignment="1">
      <alignment horizontal="right" vertical="center"/>
    </xf>
    <xf numFmtId="0" fontId="21" fillId="0" borderId="6" xfId="0" applyFont="1" applyFill="1" applyBorder="1" applyAlignment="1">
      <alignment horizontal="right" vertical="center"/>
    </xf>
    <xf numFmtId="0" fontId="21" fillId="0" borderId="35" xfId="0" applyFont="1" applyFill="1" applyBorder="1" applyAlignment="1">
      <alignment horizontal="right" vertical="center"/>
    </xf>
    <xf numFmtId="0" fontId="21" fillId="0" borderId="28" xfId="0" applyFont="1" applyFill="1" applyBorder="1" applyAlignment="1">
      <alignment horizontal="right" vertical="center"/>
    </xf>
    <xf numFmtId="0" fontId="22" fillId="0" borderId="14" xfId="0" applyFont="1" applyFill="1" applyBorder="1" applyAlignment="1">
      <alignment horizontal="right" vertical="center" shrinkToFit="1"/>
    </xf>
    <xf numFmtId="0" fontId="22" fillId="0" borderId="52" xfId="0" applyFont="1" applyFill="1" applyBorder="1" applyAlignment="1">
      <alignment horizontal="right" vertical="center" shrinkToFi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0" fillId="0" borderId="20" xfId="0" applyFill="1" applyBorder="1"/>
    <xf numFmtId="0" fontId="0" fillId="0" borderId="42" xfId="0" applyFill="1" applyBorder="1"/>
    <xf numFmtId="1" fontId="0" fillId="0" borderId="0" xfId="0" applyNumberFormat="1" applyFont="1" applyFill="1" applyBorder="1" applyAlignment="1">
      <alignment horizontal="center" vertical="center" readingOrder="1"/>
    </xf>
    <xf numFmtId="0" fontId="0" fillId="0" borderId="0" xfId="0" applyFont="1" applyFill="1" applyBorder="1" applyAlignment="1">
      <alignment horizontal="center" readingOrder="1"/>
    </xf>
    <xf numFmtId="1" fontId="3" fillId="0" borderId="0" xfId="0" applyNumberFormat="1" applyFont="1" applyFill="1" applyBorder="1" applyAlignment="1">
      <alignment horizontal="center" vertical="center" readingOrder="1"/>
    </xf>
    <xf numFmtId="0" fontId="3" fillId="0" borderId="0" xfId="0" applyFont="1" applyFill="1" applyBorder="1" applyAlignment="1">
      <alignment horizontal="center" readingOrder="1"/>
    </xf>
    <xf numFmtId="0" fontId="0" fillId="0" borderId="34" xfId="0" applyFill="1" applyBorder="1"/>
    <xf numFmtId="0" fontId="0" fillId="0" borderId="32" xfId="0" applyFill="1" applyBorder="1"/>
    <xf numFmtId="0" fontId="0" fillId="0" borderId="49" xfId="0" applyFill="1" applyBorder="1"/>
    <xf numFmtId="0" fontId="0" fillId="0" borderId="54" xfId="0" applyFill="1" applyBorder="1"/>
    <xf numFmtId="0" fontId="19" fillId="0" borderId="29" xfId="0" applyNumberFormat="1" applyFont="1" applyFill="1" applyBorder="1" applyAlignment="1">
      <alignment horizontal="center" vertical="center"/>
    </xf>
    <xf numFmtId="0" fontId="0" fillId="0" borderId="53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4" xfId="0" applyFill="1" applyBorder="1"/>
    <xf numFmtId="0" fontId="0" fillId="0" borderId="19" xfId="0" applyFill="1" applyBorder="1"/>
    <xf numFmtId="0" fontId="0" fillId="0" borderId="27" xfId="0" applyFill="1" applyBorder="1"/>
    <xf numFmtId="0" fontId="23" fillId="0" borderId="14" xfId="0" applyFont="1" applyFill="1" applyBorder="1" applyAlignment="1">
      <alignment horizontal="right" vertical="center"/>
    </xf>
    <xf numFmtId="0" fontId="23" fillId="0" borderId="52" xfId="0" applyFont="1" applyFill="1" applyBorder="1" applyAlignment="1">
      <alignment horizontal="right" vertical="center"/>
    </xf>
    <xf numFmtId="0" fontId="23" fillId="0" borderId="6" xfId="0" applyFont="1" applyFill="1" applyBorder="1" applyAlignment="1">
      <alignment horizontal="right" vertical="center"/>
    </xf>
    <xf numFmtId="0" fontId="23" fillId="0" borderId="35" xfId="0" applyFont="1" applyFill="1" applyBorder="1" applyAlignment="1">
      <alignment horizontal="right" vertical="center"/>
    </xf>
    <xf numFmtId="0" fontId="23" fillId="0" borderId="28" xfId="0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right" vertical="center" shrinkToFit="1"/>
    </xf>
    <xf numFmtId="0" fontId="23" fillId="0" borderId="52" xfId="0" applyFont="1" applyFill="1" applyBorder="1" applyAlignment="1">
      <alignment horizontal="right" vertical="center" shrinkToFi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vertical="center" wrapText="1"/>
    </xf>
    <xf numFmtId="0" fontId="23" fillId="0" borderId="5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5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58" xfId="0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23" fillId="0" borderId="55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0" fontId="23" fillId="0" borderId="60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23" fillId="0" borderId="54" xfId="0" applyFont="1" applyFill="1" applyBorder="1" applyAlignment="1">
      <alignment horizontal="center" vertical="center" shrinkToFit="1"/>
    </xf>
    <xf numFmtId="0" fontId="23" fillId="0" borderId="14" xfId="0" applyFont="1" applyFill="1" applyBorder="1" applyAlignment="1">
      <alignment horizontal="center" vertical="center" shrinkToFit="1"/>
    </xf>
    <xf numFmtId="0" fontId="23" fillId="0" borderId="20" xfId="0" applyFont="1" applyFill="1" applyBorder="1" applyAlignment="1">
      <alignment horizontal="center" vertical="center" shrinkToFit="1"/>
    </xf>
    <xf numFmtId="0" fontId="23" fillId="0" borderId="13" xfId="0" applyFont="1" applyFill="1" applyBorder="1" applyAlignment="1">
      <alignment horizontal="center" vertical="center" shrinkToFit="1"/>
    </xf>
    <xf numFmtId="0" fontId="23" fillId="0" borderId="21" xfId="0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horizontal="center" vertical="center" shrinkToFit="1"/>
    </xf>
    <xf numFmtId="0" fontId="23" fillId="0" borderId="58" xfId="0" applyFont="1" applyFill="1" applyBorder="1" applyAlignment="1">
      <alignment horizontal="center" vertical="center" shrinkToFit="1"/>
    </xf>
    <xf numFmtId="0" fontId="23" fillId="0" borderId="52" xfId="0" applyFont="1" applyFill="1" applyBorder="1" applyAlignment="1">
      <alignment horizontal="center" vertical="center" shrinkToFit="1"/>
    </xf>
    <xf numFmtId="0" fontId="23" fillId="0" borderId="42" xfId="0" applyFont="1" applyFill="1" applyBorder="1" applyAlignment="1">
      <alignment horizontal="center" vertical="center" shrinkToFit="1"/>
    </xf>
    <xf numFmtId="0" fontId="23" fillId="0" borderId="43" xfId="0" applyFont="1" applyFill="1" applyBorder="1" applyAlignment="1">
      <alignment horizontal="center" vertical="center" shrinkToFit="1"/>
    </xf>
    <xf numFmtId="0" fontId="23" fillId="0" borderId="44" xfId="0" applyFont="1" applyFill="1" applyBorder="1" applyAlignment="1">
      <alignment horizontal="center" vertical="center" shrinkToFit="1"/>
    </xf>
    <xf numFmtId="0" fontId="23" fillId="0" borderId="47" xfId="0" applyFont="1" applyFill="1" applyBorder="1" applyAlignment="1">
      <alignment horizontal="center" vertical="center" shrinkToFit="1"/>
    </xf>
    <xf numFmtId="0" fontId="21" fillId="0" borderId="0" xfId="0" applyFont="1" applyFill="1" applyBorder="1"/>
    <xf numFmtId="0" fontId="29" fillId="0" borderId="0" xfId="0" applyFont="1" applyFill="1"/>
    <xf numFmtId="0" fontId="21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31" fillId="0" borderId="43" xfId="0" applyFont="1" applyFill="1" applyBorder="1" applyAlignment="1">
      <alignment horizontal="center"/>
    </xf>
    <xf numFmtId="0" fontId="29" fillId="0" borderId="0" xfId="0" applyNumberFormat="1" applyFont="1" applyFill="1"/>
    <xf numFmtId="0" fontId="21" fillId="0" borderId="0" xfId="0" applyNumberFormat="1" applyFont="1" applyFill="1" applyBorder="1"/>
    <xf numFmtId="0" fontId="31" fillId="0" borderId="0" xfId="0" applyFont="1" applyFill="1"/>
    <xf numFmtId="0" fontId="29" fillId="0" borderId="0" xfId="0" applyFont="1" applyFill="1" applyAlignment="1">
      <alignment horizontal="center"/>
    </xf>
    <xf numFmtId="20" fontId="21" fillId="0" borderId="0" xfId="0" applyNumberFormat="1" applyFont="1" applyFill="1" applyBorder="1"/>
    <xf numFmtId="0" fontId="28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46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 textRotation="90"/>
    </xf>
    <xf numFmtId="0" fontId="19" fillId="0" borderId="5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 wrapText="1"/>
    </xf>
    <xf numFmtId="0" fontId="27" fillId="0" borderId="56" xfId="0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 wrapText="1"/>
    </xf>
    <xf numFmtId="0" fontId="27" fillId="0" borderId="61" xfId="0" applyFont="1" applyFill="1" applyBorder="1" applyAlignment="1">
      <alignment horizontal="center" vertical="center" wrapText="1"/>
    </xf>
    <xf numFmtId="0" fontId="27" fillId="0" borderId="57" xfId="0" applyFont="1" applyFill="1" applyBorder="1" applyAlignment="1">
      <alignment horizontal="center" vertical="center" wrapText="1"/>
    </xf>
    <xf numFmtId="0" fontId="27" fillId="0" borderId="65" xfId="0" applyFont="1" applyFill="1" applyBorder="1" applyAlignment="1">
      <alignment horizontal="center" vertical="center" wrapText="1"/>
    </xf>
    <xf numFmtId="0" fontId="27" fillId="0" borderId="6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4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6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/>
    </xf>
    <xf numFmtId="0" fontId="26" fillId="0" borderId="63" xfId="0" applyFont="1" applyFill="1" applyBorder="1" applyAlignment="1">
      <alignment horizontal="center" vertical="center"/>
    </xf>
    <xf numFmtId="0" fontId="26" fillId="0" borderId="57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textRotation="90"/>
    </xf>
    <xf numFmtId="0" fontId="0" fillId="0" borderId="13" xfId="0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textRotation="90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textRotation="90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32" xfId="0" applyFont="1" applyFill="1" applyBorder="1" applyAlignment="1">
      <alignment horizontal="center" vertical="center" textRotation="90" wrapText="1"/>
    </xf>
    <xf numFmtId="14" fontId="29" fillId="0" borderId="0" xfId="0" applyNumberFormat="1" applyFont="1" applyFill="1"/>
  </cellXfs>
  <cellStyles count="3">
    <cellStyle name="Įprastas" xfId="0" builtinId="0"/>
    <cellStyle name="Įprastas 2" xfId="1"/>
    <cellStyle name="Valiuta" xfId="2" builtinId="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1115786</xdr:colOff>
      <xdr:row>21</xdr:row>
      <xdr:rowOff>285750</xdr:rowOff>
    </xdr:from>
    <xdr:to>
      <xdr:col>47</xdr:col>
      <xdr:colOff>23812</xdr:colOff>
      <xdr:row>27</xdr:row>
      <xdr:rowOff>166687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0043211" y="8963025"/>
          <a:ext cx="4546826" cy="21097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lt-LT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TVIRTINU</a:t>
          </a:r>
          <a:endParaRPr lang="lt-LT" sz="2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lt-LT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Gimnazijos direktorė</a:t>
          </a:r>
        </a:p>
        <a:p>
          <a:pPr algn="l" rtl="0">
            <a:defRPr sz="1000"/>
          </a:pPr>
          <a:r>
            <a:rPr lang="lt-LT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Audronė Buzienė</a:t>
          </a:r>
        </a:p>
        <a:p>
          <a:pPr algn="l" rtl="0">
            <a:defRPr sz="1000"/>
          </a:pPr>
          <a:endParaRPr lang="lt-LT" sz="2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lt-LT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2018–09–</a:t>
          </a:r>
          <a:endParaRPr lang="lt-LT" sz="2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lt-LT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44</xdr:col>
      <xdr:colOff>27214</xdr:colOff>
      <xdr:row>29</xdr:row>
      <xdr:rowOff>364368</xdr:rowOff>
    </xdr:from>
    <xdr:to>
      <xdr:col>46</xdr:col>
      <xdr:colOff>1731508</xdr:colOff>
      <xdr:row>36</xdr:row>
      <xdr:rowOff>234346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0164314" y="12013443"/>
          <a:ext cx="4342719" cy="2470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lt-LT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SUDARĖ</a:t>
          </a:r>
          <a:endParaRPr lang="lt-LT" sz="2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lt-LT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direktoriaus pavaduotoja ugdymui</a:t>
          </a:r>
        </a:p>
        <a:p>
          <a:pPr algn="l" rtl="0">
            <a:defRPr sz="1000"/>
          </a:pPr>
          <a:r>
            <a:rPr lang="lt-LT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Lina Janickaitė</a:t>
          </a:r>
        </a:p>
        <a:p>
          <a:pPr algn="l" rtl="0">
            <a:defRPr sz="1000"/>
          </a:pPr>
          <a:endParaRPr lang="lt-LT" sz="2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lt-LT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2018–09–</a:t>
          </a:r>
          <a:endParaRPr lang="lt-LT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T228"/>
  <sheetViews>
    <sheetView topLeftCell="A50" zoomScale="59" zoomScaleNormal="44" workbookViewId="0">
      <selection sqref="A1:AZ84"/>
    </sheetView>
  </sheetViews>
  <sheetFormatPr defaultRowHeight="15" x14ac:dyDescent="0.25"/>
  <cols>
    <col min="1" max="1" width="5" style="49" customWidth="1"/>
    <col min="2" max="2" width="6.5703125" style="49" customWidth="1"/>
    <col min="3" max="3" width="27.140625" style="49" customWidth="1"/>
    <col min="4" max="8" width="6" style="49" customWidth="1"/>
    <col min="9" max="9" width="7" style="49" customWidth="1"/>
    <col min="10" max="32" width="6" style="49" customWidth="1"/>
    <col min="33" max="33" width="6.7109375" style="49" customWidth="1"/>
    <col min="34" max="34" width="3.85546875" style="49" hidden="1" customWidth="1"/>
    <col min="35" max="35" width="3.5703125" style="49" hidden="1" customWidth="1"/>
    <col min="36" max="36" width="6.28515625" style="49" customWidth="1"/>
    <col min="37" max="37" width="3.28515625" style="49" hidden="1" customWidth="1"/>
    <col min="38" max="38" width="3.85546875" style="49" hidden="1" customWidth="1"/>
    <col min="39" max="45" width="6" style="49" customWidth="1"/>
    <col min="46" max="49" width="6" style="49" hidden="1" customWidth="1"/>
    <col min="50" max="50" width="4.85546875" style="49" customWidth="1"/>
    <col min="51" max="51" width="9" style="49" customWidth="1"/>
    <col min="52" max="52" width="6" style="118" customWidth="1"/>
    <col min="53" max="94" width="6.28515625" style="49" customWidth="1"/>
    <col min="95" max="16384" width="9.140625" style="49"/>
  </cols>
  <sheetData>
    <row r="1" spans="1:98" ht="23.25" customHeight="1" x14ac:dyDescent="0.25">
      <c r="A1" s="216" t="s">
        <v>0</v>
      </c>
      <c r="B1" s="216"/>
      <c r="C1" s="217" t="s">
        <v>38</v>
      </c>
      <c r="D1" s="214" t="s">
        <v>1</v>
      </c>
      <c r="E1" s="214"/>
      <c r="F1" s="214" t="s">
        <v>2</v>
      </c>
      <c r="G1" s="214"/>
      <c r="H1" s="214" t="s">
        <v>3</v>
      </c>
      <c r="I1" s="214"/>
      <c r="J1" s="214" t="s">
        <v>4</v>
      </c>
      <c r="K1" s="214"/>
      <c r="L1" s="214" t="s">
        <v>5</v>
      </c>
      <c r="M1" s="214"/>
      <c r="N1" s="214"/>
      <c r="O1" s="214"/>
      <c r="P1" s="214"/>
      <c r="Q1" s="215" t="s">
        <v>6</v>
      </c>
      <c r="R1" s="215"/>
      <c r="S1" s="215"/>
      <c r="T1" s="215"/>
      <c r="U1" s="215"/>
      <c r="V1" s="214" t="s">
        <v>69</v>
      </c>
      <c r="W1" s="214"/>
      <c r="X1" s="214"/>
      <c r="Y1" s="214"/>
      <c r="Z1" s="214"/>
      <c r="AA1" s="214"/>
      <c r="AB1" s="214" t="s">
        <v>70</v>
      </c>
      <c r="AC1" s="214"/>
      <c r="AD1" s="214"/>
      <c r="AE1" s="214"/>
      <c r="AF1" s="214"/>
      <c r="AG1" s="213" t="s">
        <v>73</v>
      </c>
      <c r="AH1" s="213" t="s">
        <v>143</v>
      </c>
      <c r="AI1" s="213" t="s">
        <v>40</v>
      </c>
      <c r="AJ1" s="213" t="s">
        <v>71</v>
      </c>
      <c r="AK1" s="213" t="s">
        <v>143</v>
      </c>
      <c r="AL1" s="213" t="s">
        <v>40</v>
      </c>
      <c r="AM1" s="213" t="s">
        <v>72</v>
      </c>
      <c r="AN1" s="215" t="s">
        <v>7</v>
      </c>
      <c r="AO1" s="215"/>
      <c r="AP1" s="215"/>
      <c r="AQ1" s="215"/>
      <c r="AR1" s="215"/>
      <c r="AS1" s="213" t="s">
        <v>8</v>
      </c>
      <c r="AT1" s="214" t="s">
        <v>9</v>
      </c>
      <c r="AU1" s="214"/>
      <c r="AV1" s="214"/>
      <c r="AW1" s="214"/>
      <c r="AX1" s="214"/>
      <c r="AY1" s="214"/>
      <c r="AZ1" s="220" t="s">
        <v>10</v>
      </c>
      <c r="BE1" s="49" t="s">
        <v>307</v>
      </c>
      <c r="BF1" s="49" t="s">
        <v>177</v>
      </c>
      <c r="BG1" s="49" t="s">
        <v>177</v>
      </c>
      <c r="BL1" s="49" t="s">
        <v>317</v>
      </c>
      <c r="BQ1" s="49" t="s">
        <v>177</v>
      </c>
      <c r="BZ1" s="49" t="s">
        <v>309</v>
      </c>
      <c r="CB1" s="49" t="s">
        <v>160</v>
      </c>
      <c r="CI1" s="49" t="s">
        <v>160</v>
      </c>
      <c r="CJ1" s="49" t="s">
        <v>209</v>
      </c>
    </row>
    <row r="2" spans="1:98" ht="22.5" customHeight="1" x14ac:dyDescent="0.25">
      <c r="A2" s="216"/>
      <c r="B2" s="216"/>
      <c r="C2" s="217"/>
      <c r="D2" s="214"/>
      <c r="E2" s="214"/>
      <c r="F2" s="214"/>
      <c r="G2" s="214"/>
      <c r="H2" s="214" t="s">
        <v>11</v>
      </c>
      <c r="I2" s="214"/>
      <c r="J2" s="214" t="s">
        <v>12</v>
      </c>
      <c r="K2" s="214"/>
      <c r="L2" s="214" t="s">
        <v>13</v>
      </c>
      <c r="M2" s="214"/>
      <c r="N2" s="214" t="s">
        <v>14</v>
      </c>
      <c r="O2" s="214"/>
      <c r="P2" s="213" t="s">
        <v>39</v>
      </c>
      <c r="Q2" s="214" t="s">
        <v>15</v>
      </c>
      <c r="R2" s="214"/>
      <c r="S2" s="214" t="s">
        <v>16</v>
      </c>
      <c r="T2" s="214"/>
      <c r="U2" s="214"/>
      <c r="V2" s="214" t="s">
        <v>17</v>
      </c>
      <c r="W2" s="214"/>
      <c r="X2" s="215" t="s">
        <v>18</v>
      </c>
      <c r="Y2" s="215"/>
      <c r="Z2" s="215" t="s">
        <v>19</v>
      </c>
      <c r="AA2" s="215"/>
      <c r="AB2" s="215" t="s">
        <v>20</v>
      </c>
      <c r="AC2" s="215"/>
      <c r="AD2" s="215" t="s">
        <v>21</v>
      </c>
      <c r="AE2" s="215"/>
      <c r="AF2" s="127" t="s">
        <v>22</v>
      </c>
      <c r="AG2" s="213"/>
      <c r="AH2" s="213"/>
      <c r="AI2" s="213"/>
      <c r="AJ2" s="213"/>
      <c r="AK2" s="213"/>
      <c r="AL2" s="213"/>
      <c r="AM2" s="213"/>
      <c r="AN2" s="126" t="s">
        <v>23</v>
      </c>
      <c r="AO2" s="214" t="s">
        <v>24</v>
      </c>
      <c r="AP2" s="214"/>
      <c r="AQ2" s="214" t="s">
        <v>25</v>
      </c>
      <c r="AR2" s="214"/>
      <c r="AS2" s="213"/>
      <c r="AT2" s="213" t="s">
        <v>26</v>
      </c>
      <c r="AU2" s="213" t="s">
        <v>15</v>
      </c>
      <c r="AV2" s="213" t="s">
        <v>18</v>
      </c>
      <c r="AW2" s="213" t="s">
        <v>13</v>
      </c>
      <c r="AX2" s="213" t="s">
        <v>14</v>
      </c>
      <c r="AY2" s="213" t="s">
        <v>19</v>
      </c>
      <c r="AZ2" s="220"/>
      <c r="BC2" s="49" t="s">
        <v>419</v>
      </c>
      <c r="BD2" s="49" t="s">
        <v>419</v>
      </c>
      <c r="BF2" s="49" t="s">
        <v>419</v>
      </c>
      <c r="BG2" s="49" t="s">
        <v>419</v>
      </c>
      <c r="BO2" s="49" t="s">
        <v>420</v>
      </c>
      <c r="BQ2" s="49" t="s">
        <v>419</v>
      </c>
      <c r="BY2" s="49" t="s">
        <v>419</v>
      </c>
      <c r="BZ2" s="49" t="s">
        <v>419</v>
      </c>
      <c r="CA2" s="49" t="s">
        <v>419</v>
      </c>
      <c r="CB2" s="49" t="s">
        <v>417</v>
      </c>
      <c r="CD2" s="49" t="s">
        <v>420</v>
      </c>
      <c r="CG2" s="49" t="s">
        <v>420</v>
      </c>
      <c r="CL2" s="49" t="s">
        <v>420</v>
      </c>
      <c r="CM2" s="49" t="s">
        <v>420</v>
      </c>
    </row>
    <row r="3" spans="1:98" ht="24.75" customHeight="1" thickBot="1" x14ac:dyDescent="0.3">
      <c r="A3" s="216"/>
      <c r="B3" s="216"/>
      <c r="C3" s="217"/>
      <c r="D3" s="127" t="s">
        <v>27</v>
      </c>
      <c r="E3" s="127" t="s">
        <v>28</v>
      </c>
      <c r="F3" s="127" t="s">
        <v>29</v>
      </c>
      <c r="G3" s="127" t="s">
        <v>30</v>
      </c>
      <c r="H3" s="127" t="s">
        <v>31</v>
      </c>
      <c r="I3" s="127" t="s">
        <v>32</v>
      </c>
      <c r="J3" s="127" t="s">
        <v>31</v>
      </c>
      <c r="K3" s="127" t="s">
        <v>32</v>
      </c>
      <c r="L3" s="127" t="s">
        <v>32</v>
      </c>
      <c r="M3" s="127" t="s">
        <v>33</v>
      </c>
      <c r="N3" s="127" t="s">
        <v>32</v>
      </c>
      <c r="O3" s="127" t="s">
        <v>33</v>
      </c>
      <c r="P3" s="213"/>
      <c r="Q3" s="127" t="s">
        <v>34</v>
      </c>
      <c r="R3" s="127" t="s">
        <v>30</v>
      </c>
      <c r="S3" s="127" t="s">
        <v>31</v>
      </c>
      <c r="T3" s="127" t="s">
        <v>35</v>
      </c>
      <c r="U3" s="127" t="s">
        <v>36</v>
      </c>
      <c r="V3" s="127" t="s">
        <v>32</v>
      </c>
      <c r="W3" s="126" t="s">
        <v>33</v>
      </c>
      <c r="X3" s="127" t="s">
        <v>32</v>
      </c>
      <c r="Y3" s="126" t="s">
        <v>33</v>
      </c>
      <c r="Z3" s="127" t="s">
        <v>32</v>
      </c>
      <c r="AA3" s="127" t="s">
        <v>33</v>
      </c>
      <c r="AB3" s="127" t="s">
        <v>32</v>
      </c>
      <c r="AC3" s="127" t="s">
        <v>33</v>
      </c>
      <c r="AD3" s="127" t="s">
        <v>32</v>
      </c>
      <c r="AE3" s="127" t="s">
        <v>33</v>
      </c>
      <c r="AF3" s="127" t="s">
        <v>32</v>
      </c>
      <c r="AG3" s="213"/>
      <c r="AH3" s="213"/>
      <c r="AI3" s="213"/>
      <c r="AJ3" s="213"/>
      <c r="AK3" s="213"/>
      <c r="AL3" s="213"/>
      <c r="AM3" s="213"/>
      <c r="AN3" s="126" t="s">
        <v>32</v>
      </c>
      <c r="AO3" s="126" t="s">
        <v>32</v>
      </c>
      <c r="AP3" s="126" t="s">
        <v>33</v>
      </c>
      <c r="AQ3" s="126" t="s">
        <v>32</v>
      </c>
      <c r="AR3" s="126" t="s">
        <v>33</v>
      </c>
      <c r="AS3" s="213"/>
      <c r="AT3" s="213"/>
      <c r="AU3" s="213"/>
      <c r="AV3" s="213"/>
      <c r="AW3" s="213"/>
      <c r="AX3" s="213"/>
      <c r="AY3" s="213"/>
      <c r="AZ3" s="220"/>
      <c r="BC3" s="49" t="s">
        <v>413</v>
      </c>
      <c r="BD3" s="49" t="s">
        <v>414</v>
      </c>
      <c r="BE3" s="75" t="s">
        <v>413</v>
      </c>
      <c r="BF3" s="75" t="s">
        <v>413</v>
      </c>
      <c r="BG3" s="75" t="s">
        <v>413</v>
      </c>
      <c r="BJ3" s="49" t="s">
        <v>301</v>
      </c>
      <c r="BK3" s="49" t="s">
        <v>301</v>
      </c>
      <c r="BL3" s="49" t="s">
        <v>310</v>
      </c>
      <c r="BM3" s="49" t="s">
        <v>302</v>
      </c>
      <c r="BN3" s="49" t="s">
        <v>301</v>
      </c>
      <c r="BO3" s="49" t="s">
        <v>419</v>
      </c>
      <c r="BR3" s="49" t="s">
        <v>37</v>
      </c>
      <c r="BS3" s="49" t="s">
        <v>82</v>
      </c>
      <c r="BT3" s="49" t="s">
        <v>301</v>
      </c>
      <c r="BU3" s="49" t="s">
        <v>302</v>
      </c>
      <c r="BY3" s="49" t="s">
        <v>413</v>
      </c>
      <c r="BZ3" s="49" t="s">
        <v>413</v>
      </c>
      <c r="CB3" s="112" t="s">
        <v>415</v>
      </c>
      <c r="CD3" s="49" t="s">
        <v>316</v>
      </c>
      <c r="CG3" s="49" t="s">
        <v>82</v>
      </c>
      <c r="CH3" s="49" t="s">
        <v>143</v>
      </c>
      <c r="CJ3" s="49" t="s">
        <v>302</v>
      </c>
      <c r="CL3" s="49" t="s">
        <v>419</v>
      </c>
    </row>
    <row r="4" spans="1:98" ht="15.75" customHeight="1" thickBot="1" x14ac:dyDescent="0.3">
      <c r="A4" s="216"/>
      <c r="B4" s="216"/>
      <c r="C4" s="217"/>
      <c r="D4" s="127">
        <v>1</v>
      </c>
      <c r="E4" s="127">
        <v>1</v>
      </c>
      <c r="F4" s="127">
        <v>5</v>
      </c>
      <c r="G4" s="127">
        <v>5</v>
      </c>
      <c r="H4" s="127">
        <v>3</v>
      </c>
      <c r="I4" s="127">
        <v>4</v>
      </c>
      <c r="J4" s="127">
        <v>3</v>
      </c>
      <c r="K4" s="127">
        <v>3</v>
      </c>
      <c r="L4" s="127">
        <v>2</v>
      </c>
      <c r="M4" s="127">
        <v>3</v>
      </c>
      <c r="N4" s="127">
        <v>2</v>
      </c>
      <c r="O4" s="127">
        <v>3</v>
      </c>
      <c r="P4" s="126">
        <v>2</v>
      </c>
      <c r="Q4" s="127">
        <v>4</v>
      </c>
      <c r="R4" s="127">
        <v>5</v>
      </c>
      <c r="S4" s="127">
        <v>1</v>
      </c>
      <c r="T4" s="127">
        <v>2</v>
      </c>
      <c r="U4" s="127">
        <v>2</v>
      </c>
      <c r="V4" s="127">
        <v>2</v>
      </c>
      <c r="W4" s="126">
        <v>3</v>
      </c>
      <c r="X4" s="127">
        <v>2</v>
      </c>
      <c r="Y4" s="126">
        <v>3</v>
      </c>
      <c r="Z4" s="127">
        <v>2</v>
      </c>
      <c r="AA4" s="127">
        <v>3</v>
      </c>
      <c r="AB4" s="127">
        <v>2</v>
      </c>
      <c r="AC4" s="127">
        <v>3</v>
      </c>
      <c r="AD4" s="127">
        <v>2</v>
      </c>
      <c r="AE4" s="127">
        <v>3</v>
      </c>
      <c r="AF4" s="127">
        <v>2</v>
      </c>
      <c r="AG4" s="126">
        <v>2</v>
      </c>
      <c r="AH4" s="126"/>
      <c r="AI4" s="126"/>
      <c r="AJ4" s="126">
        <v>2</v>
      </c>
      <c r="AK4" s="126"/>
      <c r="AL4" s="126"/>
      <c r="AM4" s="126">
        <v>2</v>
      </c>
      <c r="AN4" s="126">
        <v>2</v>
      </c>
      <c r="AO4" s="126">
        <v>2</v>
      </c>
      <c r="AP4" s="126">
        <v>3</v>
      </c>
      <c r="AQ4" s="126">
        <v>2</v>
      </c>
      <c r="AR4" s="126">
        <v>3</v>
      </c>
      <c r="AS4" s="126">
        <v>1</v>
      </c>
      <c r="AT4" s="126">
        <v>1</v>
      </c>
      <c r="AU4" s="126">
        <v>1</v>
      </c>
      <c r="AV4" s="126">
        <v>1</v>
      </c>
      <c r="AW4" s="126">
        <v>1</v>
      </c>
      <c r="AX4" s="126">
        <v>1</v>
      </c>
      <c r="AY4" s="126">
        <v>1</v>
      </c>
      <c r="AZ4" s="68"/>
      <c r="BA4" s="221" t="s">
        <v>145</v>
      </c>
      <c r="BB4" s="222"/>
      <c r="BC4" s="222"/>
      <c r="BD4" s="222"/>
      <c r="BE4" s="222"/>
      <c r="BF4" s="222"/>
      <c r="BG4" s="222"/>
      <c r="BH4" s="223"/>
      <c r="BI4" s="224" t="s">
        <v>146</v>
      </c>
      <c r="BJ4" s="225"/>
      <c r="BK4" s="225"/>
      <c r="BL4" s="225"/>
      <c r="BM4" s="225"/>
      <c r="BN4" s="225"/>
      <c r="BO4" s="225"/>
      <c r="BP4" s="226"/>
      <c r="BQ4" s="221" t="s">
        <v>147</v>
      </c>
      <c r="BR4" s="222"/>
      <c r="BS4" s="222"/>
      <c r="BT4" s="222"/>
      <c r="BU4" s="222"/>
      <c r="BV4" s="222"/>
      <c r="BW4" s="222"/>
      <c r="BX4" s="223"/>
      <c r="BY4" s="224" t="s">
        <v>148</v>
      </c>
      <c r="BZ4" s="225"/>
      <c r="CA4" s="225"/>
      <c r="CB4" s="225"/>
      <c r="CC4" s="225"/>
      <c r="CD4" s="225"/>
      <c r="CE4" s="225"/>
      <c r="CF4" s="226"/>
      <c r="CG4" s="221" t="s">
        <v>149</v>
      </c>
      <c r="CH4" s="222"/>
      <c r="CI4" s="227"/>
      <c r="CJ4" s="222"/>
      <c r="CK4" s="222"/>
      <c r="CL4" s="227"/>
      <c r="CM4" s="222"/>
      <c r="CN4" s="223"/>
    </row>
    <row r="5" spans="1:98" s="111" customFormat="1" ht="19.5" thickBot="1" x14ac:dyDescent="0.3">
      <c r="A5" s="18"/>
      <c r="B5" s="18"/>
      <c r="C5" s="25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69"/>
      <c r="BA5" s="138">
        <v>1</v>
      </c>
      <c r="BB5" s="86">
        <v>2</v>
      </c>
      <c r="BC5" s="86">
        <v>3</v>
      </c>
      <c r="BD5" s="86">
        <v>4</v>
      </c>
      <c r="BE5" s="86">
        <v>5</v>
      </c>
      <c r="BF5" s="86">
        <v>6</v>
      </c>
      <c r="BG5" s="86">
        <v>7</v>
      </c>
      <c r="BH5" s="87">
        <v>8</v>
      </c>
      <c r="BI5" s="89">
        <v>4</v>
      </c>
      <c r="BJ5" s="89">
        <v>2</v>
      </c>
      <c r="BK5" s="89">
        <v>3</v>
      </c>
      <c r="BL5" s="88">
        <v>1</v>
      </c>
      <c r="BM5" s="89">
        <v>5</v>
      </c>
      <c r="BN5" s="89">
        <v>6</v>
      </c>
      <c r="BO5" s="89">
        <v>7</v>
      </c>
      <c r="BP5" s="90">
        <v>8</v>
      </c>
      <c r="BQ5" s="62">
        <v>1</v>
      </c>
      <c r="BR5" s="63">
        <v>2</v>
      </c>
      <c r="BS5" s="63">
        <v>3</v>
      </c>
      <c r="BT5" s="63">
        <v>4</v>
      </c>
      <c r="BU5" s="63">
        <v>5</v>
      </c>
      <c r="BV5" s="63">
        <v>6</v>
      </c>
      <c r="BW5" s="63">
        <v>7</v>
      </c>
      <c r="BX5" s="64">
        <v>8</v>
      </c>
      <c r="BY5" s="62">
        <v>1</v>
      </c>
      <c r="BZ5" s="63">
        <v>2</v>
      </c>
      <c r="CA5" s="63">
        <v>3</v>
      </c>
      <c r="CB5" s="89">
        <v>4</v>
      </c>
      <c r="CC5" s="89">
        <v>5</v>
      </c>
      <c r="CD5" s="63">
        <v>6</v>
      </c>
      <c r="CE5" s="63">
        <v>7</v>
      </c>
      <c r="CF5" s="64">
        <v>8</v>
      </c>
      <c r="CG5" s="91">
        <v>1</v>
      </c>
      <c r="CH5" s="89">
        <v>2</v>
      </c>
      <c r="CI5" s="89">
        <v>3</v>
      </c>
      <c r="CJ5" s="89">
        <v>4</v>
      </c>
      <c r="CK5" s="89">
        <v>5</v>
      </c>
      <c r="CL5" s="89">
        <v>6</v>
      </c>
      <c r="CM5" s="89">
        <v>7</v>
      </c>
      <c r="CN5" s="90">
        <v>8</v>
      </c>
    </row>
    <row r="6" spans="1:98" s="111" customFormat="1" ht="15" customHeight="1" x14ac:dyDescent="0.25">
      <c r="A6" s="18" t="s">
        <v>37</v>
      </c>
      <c r="B6" s="28">
        <v>1</v>
      </c>
      <c r="C6" s="76" t="s">
        <v>121</v>
      </c>
      <c r="D6" s="113"/>
      <c r="E6" s="39">
        <v>1</v>
      </c>
      <c r="F6" s="39"/>
      <c r="G6" s="39">
        <v>5</v>
      </c>
      <c r="H6" s="39"/>
      <c r="I6" s="39">
        <v>4</v>
      </c>
      <c r="J6" s="39"/>
      <c r="K6" s="39">
        <v>3</v>
      </c>
      <c r="L6" s="39"/>
      <c r="M6" s="39"/>
      <c r="N6" s="39"/>
      <c r="O6" s="39">
        <v>3</v>
      </c>
      <c r="P6" s="39">
        <v>2</v>
      </c>
      <c r="Q6" s="39">
        <v>4</v>
      </c>
      <c r="R6" s="39"/>
      <c r="S6" s="39"/>
      <c r="T6" s="39"/>
      <c r="U6" s="39"/>
      <c r="V6" s="39"/>
      <c r="W6" s="39"/>
      <c r="X6" s="39"/>
      <c r="Y6" s="39"/>
      <c r="Z6" s="39">
        <v>2</v>
      </c>
      <c r="AA6" s="39"/>
      <c r="AB6" s="39"/>
      <c r="AC6" s="39"/>
      <c r="AD6" s="39"/>
      <c r="AE6" s="39"/>
      <c r="AF6" s="39"/>
      <c r="AG6" s="39">
        <v>2</v>
      </c>
      <c r="AH6" s="39" t="str">
        <f t="shared" ref="AH6:AH37" si="0">IF(AND(COUNTIF(C6,"*ė")+COUNTIF(C6,"*a")&gt;=1,AG6&gt;0),"m"," ")</f>
        <v xml:space="preserve"> </v>
      </c>
      <c r="AI6" s="39" t="str">
        <f t="shared" ref="AI6:AI44" si="1">IF(AND(COUNTIF(C6,"*ė")+COUNTIF(C6,"*a")=0,AG6&gt;0),"b"," ")</f>
        <v>b</v>
      </c>
      <c r="AJ6" s="39"/>
      <c r="AK6" s="39" t="str">
        <f t="shared" ref="AK6:AK41" si="2">IF(AND(COUNTIF(C6,"*ė")+COUNTIF(C6,"*a")&gt;=1,AJ6&gt;0),"m"," ")</f>
        <v xml:space="preserve"> </v>
      </c>
      <c r="AL6" s="39" t="str">
        <f t="shared" ref="AL6:AL37" si="3">IF(AND(COUNTIF(C6,"*ė")+COUNTIF(C6,"*a")&lt;1,AJ6&gt;0),"b"," ")</f>
        <v xml:space="preserve"> </v>
      </c>
      <c r="AM6" s="39"/>
      <c r="AN6" s="39"/>
      <c r="AO6" s="39"/>
      <c r="AP6" s="39"/>
      <c r="AQ6" s="39">
        <v>2</v>
      </c>
      <c r="AR6" s="39"/>
      <c r="AS6" s="40"/>
      <c r="AT6" s="39"/>
      <c r="AU6" s="39"/>
      <c r="AV6" s="39"/>
      <c r="AW6" s="39"/>
      <c r="AX6" s="39"/>
      <c r="AY6" s="39"/>
      <c r="AZ6" s="69">
        <f t="shared" ref="AZ6:AZ37" si="4">SUM(D6:AY6)</f>
        <v>28</v>
      </c>
      <c r="BA6" s="93" t="s">
        <v>188</v>
      </c>
      <c r="BB6" s="94" t="s">
        <v>152</v>
      </c>
      <c r="BC6" s="94" t="s">
        <v>302</v>
      </c>
      <c r="BD6" s="94" t="s">
        <v>308</v>
      </c>
      <c r="BE6" s="94" t="s">
        <v>303</v>
      </c>
      <c r="BF6" s="94" t="s">
        <v>313</v>
      </c>
      <c r="BG6" s="94" t="s">
        <v>186</v>
      </c>
      <c r="BH6" s="95"/>
      <c r="BI6" s="94"/>
      <c r="BJ6" s="94" t="s">
        <v>302</v>
      </c>
      <c r="BK6" s="94" t="s">
        <v>188</v>
      </c>
      <c r="BL6" s="94" t="s">
        <v>303</v>
      </c>
      <c r="BM6" s="93"/>
      <c r="BN6" s="94" t="s">
        <v>153</v>
      </c>
      <c r="BO6" s="94" t="s">
        <v>153</v>
      </c>
      <c r="BP6" s="95"/>
      <c r="BQ6" s="94" t="s">
        <v>303</v>
      </c>
      <c r="BR6" s="94" t="s">
        <v>303</v>
      </c>
      <c r="BS6" s="93" t="s">
        <v>186</v>
      </c>
      <c r="BT6" s="94" t="s">
        <v>152</v>
      </c>
      <c r="BU6" s="94" t="s">
        <v>302</v>
      </c>
      <c r="BV6" s="94" t="s">
        <v>183</v>
      </c>
      <c r="BW6" s="94" t="s">
        <v>183</v>
      </c>
      <c r="BX6" s="95"/>
      <c r="BY6" s="93" t="s">
        <v>160</v>
      </c>
      <c r="BZ6" s="94" t="s">
        <v>152</v>
      </c>
      <c r="CA6" s="94"/>
      <c r="CB6" s="94" t="s">
        <v>308</v>
      </c>
      <c r="CC6" s="94" t="s">
        <v>153</v>
      </c>
      <c r="CD6" s="94"/>
      <c r="CE6" s="94"/>
      <c r="CF6" s="95"/>
      <c r="CG6" s="93" t="s">
        <v>321</v>
      </c>
      <c r="CH6" s="94" t="s">
        <v>152</v>
      </c>
      <c r="CI6" s="94" t="s">
        <v>302</v>
      </c>
      <c r="CJ6" s="94"/>
      <c r="CK6" s="94" t="s">
        <v>303</v>
      </c>
      <c r="CL6" s="94" t="s">
        <v>188</v>
      </c>
      <c r="CM6" s="94"/>
      <c r="CN6" s="95"/>
      <c r="CP6" s="111">
        <f t="shared" ref="CP6:CP36" si="5">COUNTIF(BA6:CM6,"tm*")</f>
        <v>0</v>
      </c>
    </row>
    <row r="7" spans="1:98" s="111" customFormat="1" x14ac:dyDescent="0.25">
      <c r="A7" s="18" t="s">
        <v>37</v>
      </c>
      <c r="B7" s="28">
        <v>16</v>
      </c>
      <c r="C7" s="76" t="s">
        <v>144</v>
      </c>
      <c r="D7" s="76">
        <v>1</v>
      </c>
      <c r="E7" s="72"/>
      <c r="F7" s="72">
        <v>5</v>
      </c>
      <c r="G7" s="72"/>
      <c r="H7" s="39">
        <v>3</v>
      </c>
      <c r="I7" s="72"/>
      <c r="J7" s="72"/>
      <c r="K7" s="72"/>
      <c r="L7" s="72"/>
      <c r="M7" s="72"/>
      <c r="N7" s="92"/>
      <c r="O7" s="72">
        <v>3</v>
      </c>
      <c r="P7" s="72">
        <v>2</v>
      </c>
      <c r="Q7" s="72">
        <v>4</v>
      </c>
      <c r="R7" s="72"/>
      <c r="S7" s="72">
        <v>1</v>
      </c>
      <c r="T7" s="72"/>
      <c r="U7" s="72"/>
      <c r="V7" s="72">
        <v>2</v>
      </c>
      <c r="W7" s="72"/>
      <c r="X7" s="72"/>
      <c r="Y7" s="72"/>
      <c r="Z7" s="72"/>
      <c r="AA7" s="72">
        <v>3</v>
      </c>
      <c r="AB7" s="72">
        <v>2</v>
      </c>
      <c r="AC7" s="72"/>
      <c r="AD7" s="72"/>
      <c r="AE7" s="72"/>
      <c r="AF7" s="72"/>
      <c r="AG7" s="72">
        <v>2</v>
      </c>
      <c r="AH7" s="31" t="str">
        <f t="shared" si="0"/>
        <v>m</v>
      </c>
      <c r="AI7" s="31" t="str">
        <f t="shared" si="1"/>
        <v xml:space="preserve"> </v>
      </c>
      <c r="AJ7" s="72"/>
      <c r="AK7" s="31" t="str">
        <f t="shared" si="2"/>
        <v xml:space="preserve"> </v>
      </c>
      <c r="AL7" s="31" t="str">
        <f t="shared" si="3"/>
        <v xml:space="preserve"> </v>
      </c>
      <c r="AM7" s="72"/>
      <c r="AN7" s="72"/>
      <c r="AO7" s="72"/>
      <c r="AP7" s="72"/>
      <c r="AQ7" s="72">
        <v>2</v>
      </c>
      <c r="AR7" s="72"/>
      <c r="AS7" s="72"/>
      <c r="AT7" s="72"/>
      <c r="AU7" s="72"/>
      <c r="AV7" s="72"/>
      <c r="AW7" s="72"/>
      <c r="AX7" s="72"/>
      <c r="AY7" s="72"/>
      <c r="AZ7" s="69">
        <f t="shared" si="4"/>
        <v>30</v>
      </c>
      <c r="BA7" s="78" t="s">
        <v>302</v>
      </c>
      <c r="BB7" s="72" t="s">
        <v>152</v>
      </c>
      <c r="BC7" s="72" t="s">
        <v>272</v>
      </c>
      <c r="BD7" s="92" t="s">
        <v>313</v>
      </c>
      <c r="BE7" s="72" t="s">
        <v>165</v>
      </c>
      <c r="BF7" s="72"/>
      <c r="BG7" s="77" t="s">
        <v>186</v>
      </c>
      <c r="BH7" s="79"/>
      <c r="BI7" s="72" t="s">
        <v>266</v>
      </c>
      <c r="BJ7" s="72" t="s">
        <v>272</v>
      </c>
      <c r="BK7" s="72" t="s">
        <v>302</v>
      </c>
      <c r="BL7" s="92" t="s">
        <v>165</v>
      </c>
      <c r="BM7" s="78" t="s">
        <v>310</v>
      </c>
      <c r="BN7" s="72" t="s">
        <v>177</v>
      </c>
      <c r="BO7" s="77" t="s">
        <v>177</v>
      </c>
      <c r="BP7" s="79"/>
      <c r="BQ7" s="72" t="s">
        <v>165</v>
      </c>
      <c r="BR7" s="72" t="s">
        <v>165</v>
      </c>
      <c r="BS7" s="78" t="s">
        <v>186</v>
      </c>
      <c r="BT7" s="92" t="s">
        <v>152</v>
      </c>
      <c r="BU7" s="72" t="s">
        <v>325</v>
      </c>
      <c r="BV7" s="72" t="s">
        <v>183</v>
      </c>
      <c r="BW7" s="77" t="s">
        <v>183</v>
      </c>
      <c r="BX7" s="79"/>
      <c r="BY7" s="78" t="s">
        <v>318</v>
      </c>
      <c r="BZ7" s="72" t="s">
        <v>152</v>
      </c>
      <c r="CA7" s="72" t="s">
        <v>266</v>
      </c>
      <c r="CB7" s="92" t="s">
        <v>313</v>
      </c>
      <c r="CC7" s="72" t="s">
        <v>177</v>
      </c>
      <c r="CD7" s="72" t="s">
        <v>302</v>
      </c>
      <c r="CE7" s="77"/>
      <c r="CF7" s="79"/>
      <c r="CG7" s="78"/>
      <c r="CH7" s="72" t="s">
        <v>152</v>
      </c>
      <c r="CI7" s="72" t="s">
        <v>272</v>
      </c>
      <c r="CJ7" s="92"/>
      <c r="CK7" s="72" t="s">
        <v>165</v>
      </c>
      <c r="CL7" s="72"/>
      <c r="CM7" s="77" t="s">
        <v>310</v>
      </c>
      <c r="CN7" s="79"/>
      <c r="CO7" s="49"/>
      <c r="CP7" s="111">
        <f t="shared" si="5"/>
        <v>0</v>
      </c>
      <c r="CQ7" s="49"/>
      <c r="CR7" s="49"/>
      <c r="CS7" s="49"/>
      <c r="CT7" s="49"/>
    </row>
    <row r="8" spans="1:98" s="111" customFormat="1" ht="15" customHeight="1" x14ac:dyDescent="0.25">
      <c r="A8" s="18" t="s">
        <v>37</v>
      </c>
      <c r="B8" s="28">
        <v>2</v>
      </c>
      <c r="C8" s="76" t="s">
        <v>122</v>
      </c>
      <c r="D8" s="113"/>
      <c r="E8" s="39">
        <v>1</v>
      </c>
      <c r="F8" s="39"/>
      <c r="G8" s="39">
        <v>5</v>
      </c>
      <c r="H8" s="39"/>
      <c r="I8" s="39">
        <v>4</v>
      </c>
      <c r="J8" s="39"/>
      <c r="K8" s="39"/>
      <c r="L8" s="39"/>
      <c r="M8" s="39"/>
      <c r="N8" s="39"/>
      <c r="O8" s="39">
        <v>3</v>
      </c>
      <c r="P8" s="39"/>
      <c r="Q8" s="39"/>
      <c r="R8" s="39">
        <v>5</v>
      </c>
      <c r="S8" s="39"/>
      <c r="T8" s="39"/>
      <c r="U8" s="39">
        <v>2</v>
      </c>
      <c r="V8" s="39"/>
      <c r="W8" s="39">
        <v>3</v>
      </c>
      <c r="X8" s="39"/>
      <c r="Y8" s="39">
        <v>3</v>
      </c>
      <c r="Z8" s="39"/>
      <c r="AA8" s="39"/>
      <c r="AB8" s="39"/>
      <c r="AC8" s="39"/>
      <c r="AD8" s="39"/>
      <c r="AE8" s="39"/>
      <c r="AF8" s="42">
        <v>2</v>
      </c>
      <c r="AG8" s="39"/>
      <c r="AH8" s="39" t="str">
        <f t="shared" si="0"/>
        <v xml:space="preserve"> </v>
      </c>
      <c r="AI8" s="39" t="str">
        <f t="shared" si="1"/>
        <v xml:space="preserve"> </v>
      </c>
      <c r="AJ8" s="39">
        <v>2</v>
      </c>
      <c r="AK8" s="39" t="str">
        <f t="shared" si="2"/>
        <v xml:space="preserve"> </v>
      </c>
      <c r="AL8" s="39" t="str">
        <f t="shared" si="3"/>
        <v>b</v>
      </c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69">
        <f t="shared" si="4"/>
        <v>30</v>
      </c>
      <c r="BA8" s="78" t="s">
        <v>188</v>
      </c>
      <c r="BB8" s="72" t="s">
        <v>192</v>
      </c>
      <c r="BC8" s="72" t="s">
        <v>302</v>
      </c>
      <c r="BD8" s="72" t="s">
        <v>304</v>
      </c>
      <c r="BE8" s="72" t="s">
        <v>303</v>
      </c>
      <c r="BF8" s="72" t="s">
        <v>198</v>
      </c>
      <c r="BG8" s="72"/>
      <c r="BH8" s="96"/>
      <c r="BI8" s="72" t="s">
        <v>211</v>
      </c>
      <c r="BJ8" s="72" t="s">
        <v>302</v>
      </c>
      <c r="BK8" s="72" t="s">
        <v>188</v>
      </c>
      <c r="BL8" s="72" t="s">
        <v>303</v>
      </c>
      <c r="BM8" s="78"/>
      <c r="BN8" s="72" t="s">
        <v>317</v>
      </c>
      <c r="BO8" s="72" t="s">
        <v>317</v>
      </c>
      <c r="BP8" s="96"/>
      <c r="BQ8" s="72" t="s">
        <v>303</v>
      </c>
      <c r="BR8" s="72" t="s">
        <v>303</v>
      </c>
      <c r="BS8" s="78" t="s">
        <v>198</v>
      </c>
      <c r="BT8" s="72" t="s">
        <v>192</v>
      </c>
      <c r="BU8" s="72" t="s">
        <v>302</v>
      </c>
      <c r="BV8" s="72" t="s">
        <v>319</v>
      </c>
      <c r="BW8" s="72" t="s">
        <v>319</v>
      </c>
      <c r="BX8" s="96"/>
      <c r="BY8" s="78" t="s">
        <v>192</v>
      </c>
      <c r="BZ8" s="72" t="s">
        <v>192</v>
      </c>
      <c r="CA8" s="72" t="s">
        <v>211</v>
      </c>
      <c r="CB8" s="72" t="s">
        <v>304</v>
      </c>
      <c r="CC8" s="72" t="s">
        <v>317</v>
      </c>
      <c r="CD8" s="72" t="s">
        <v>160</v>
      </c>
      <c r="CE8" s="72"/>
      <c r="CF8" s="96"/>
      <c r="CG8" s="78"/>
      <c r="CH8" s="72" t="s">
        <v>192</v>
      </c>
      <c r="CI8" s="72" t="s">
        <v>302</v>
      </c>
      <c r="CJ8" s="72" t="s">
        <v>319</v>
      </c>
      <c r="CK8" s="72" t="s">
        <v>303</v>
      </c>
      <c r="CL8" s="72" t="s">
        <v>188</v>
      </c>
      <c r="CM8" s="72"/>
      <c r="CN8" s="96"/>
      <c r="CP8" s="111">
        <f t="shared" si="5"/>
        <v>0</v>
      </c>
    </row>
    <row r="9" spans="1:98" s="111" customFormat="1" x14ac:dyDescent="0.25">
      <c r="A9" s="18" t="s">
        <v>37</v>
      </c>
      <c r="B9" s="28">
        <v>3</v>
      </c>
      <c r="C9" s="76" t="s">
        <v>123</v>
      </c>
      <c r="D9" s="113"/>
      <c r="E9" s="39">
        <v>1</v>
      </c>
      <c r="F9" s="39"/>
      <c r="G9" s="39">
        <v>5</v>
      </c>
      <c r="H9" s="39">
        <v>3</v>
      </c>
      <c r="I9" s="39"/>
      <c r="J9" s="39"/>
      <c r="K9" s="39">
        <v>3</v>
      </c>
      <c r="L9" s="39"/>
      <c r="M9" s="73">
        <v>3</v>
      </c>
      <c r="N9" s="39">
        <v>2</v>
      </c>
      <c r="O9" s="39"/>
      <c r="P9" s="39"/>
      <c r="Q9" s="39">
        <v>4</v>
      </c>
      <c r="R9" s="39"/>
      <c r="S9" s="39"/>
      <c r="T9" s="39"/>
      <c r="U9" s="39"/>
      <c r="V9" s="39"/>
      <c r="W9" s="39"/>
      <c r="X9" s="39"/>
      <c r="Y9" s="39"/>
      <c r="Z9" s="39">
        <v>2</v>
      </c>
      <c r="AA9" s="39"/>
      <c r="AB9" s="39"/>
      <c r="AC9" s="39"/>
      <c r="AD9" s="39"/>
      <c r="AE9" s="39"/>
      <c r="AF9" s="42">
        <v>2</v>
      </c>
      <c r="AG9" s="39"/>
      <c r="AH9" s="39" t="str">
        <f t="shared" si="0"/>
        <v xml:space="preserve"> </v>
      </c>
      <c r="AI9" s="39" t="str">
        <f t="shared" si="1"/>
        <v xml:space="preserve"> </v>
      </c>
      <c r="AJ9" s="39">
        <v>2</v>
      </c>
      <c r="AK9" s="39" t="str">
        <f t="shared" si="2"/>
        <v>m</v>
      </c>
      <c r="AL9" s="39" t="str">
        <f t="shared" si="3"/>
        <v xml:space="preserve"> </v>
      </c>
      <c r="AM9" s="39"/>
      <c r="AN9" s="39"/>
      <c r="AO9" s="39"/>
      <c r="AP9" s="39">
        <v>3</v>
      </c>
      <c r="AQ9" s="39"/>
      <c r="AR9" s="39"/>
      <c r="AS9" s="40"/>
      <c r="AT9" s="39"/>
      <c r="AU9" s="39"/>
      <c r="AV9" s="39"/>
      <c r="AW9" s="39"/>
      <c r="AX9" s="39"/>
      <c r="AY9" s="39"/>
      <c r="AZ9" s="69">
        <f t="shared" si="4"/>
        <v>30</v>
      </c>
      <c r="BA9" s="78" t="s">
        <v>230</v>
      </c>
      <c r="BB9" s="72" t="s">
        <v>152</v>
      </c>
      <c r="BC9" s="72" t="s">
        <v>302</v>
      </c>
      <c r="BD9" s="72" t="s">
        <v>304</v>
      </c>
      <c r="BE9" s="72" t="s">
        <v>303</v>
      </c>
      <c r="BF9" s="72" t="s">
        <v>153</v>
      </c>
      <c r="BG9" s="72" t="s">
        <v>320</v>
      </c>
      <c r="BH9" s="96"/>
      <c r="BI9" s="72" t="s">
        <v>272</v>
      </c>
      <c r="BJ9" s="72" t="s">
        <v>302</v>
      </c>
      <c r="BK9" s="72" t="s">
        <v>230</v>
      </c>
      <c r="BL9" s="72" t="s">
        <v>303</v>
      </c>
      <c r="BM9" s="78" t="s">
        <v>316</v>
      </c>
      <c r="BN9" s="72" t="s">
        <v>308</v>
      </c>
      <c r="BO9" s="72" t="s">
        <v>322</v>
      </c>
      <c r="BP9" s="96"/>
      <c r="BQ9" s="72" t="s">
        <v>303</v>
      </c>
      <c r="BR9" s="72" t="s">
        <v>303</v>
      </c>
      <c r="BS9" s="78" t="s">
        <v>320</v>
      </c>
      <c r="BT9" s="72" t="s">
        <v>152</v>
      </c>
      <c r="BU9" s="72"/>
      <c r="BV9" s="72" t="s">
        <v>153</v>
      </c>
      <c r="BW9" s="72" t="s">
        <v>153</v>
      </c>
      <c r="BX9" s="96"/>
      <c r="BY9" s="78" t="s">
        <v>160</v>
      </c>
      <c r="BZ9" s="72" t="s">
        <v>152</v>
      </c>
      <c r="CA9" s="72" t="s">
        <v>272</v>
      </c>
      <c r="CB9" s="72" t="s">
        <v>304</v>
      </c>
      <c r="CC9" s="72"/>
      <c r="CD9" s="72"/>
      <c r="CE9" s="72"/>
      <c r="CF9" s="96"/>
      <c r="CG9" s="78" t="s">
        <v>316</v>
      </c>
      <c r="CH9" s="72" t="s">
        <v>152</v>
      </c>
      <c r="CI9" s="72" t="s">
        <v>302</v>
      </c>
      <c r="CJ9" s="72" t="s">
        <v>316</v>
      </c>
      <c r="CK9" s="72" t="s">
        <v>303</v>
      </c>
      <c r="CL9" s="72" t="s">
        <v>230</v>
      </c>
      <c r="CM9" s="72"/>
      <c r="CN9" s="96"/>
      <c r="CP9" s="111">
        <f t="shared" si="5"/>
        <v>3</v>
      </c>
    </row>
    <row r="10" spans="1:98" s="111" customFormat="1" ht="15" customHeight="1" x14ac:dyDescent="0.25">
      <c r="A10" s="18" t="s">
        <v>37</v>
      </c>
      <c r="B10" s="28">
        <v>2</v>
      </c>
      <c r="C10" s="76" t="s">
        <v>84</v>
      </c>
      <c r="D10" s="76">
        <v>1</v>
      </c>
      <c r="E10" s="31"/>
      <c r="F10" s="30">
        <v>5</v>
      </c>
      <c r="G10" s="31"/>
      <c r="H10" s="39">
        <v>3</v>
      </c>
      <c r="I10" s="31"/>
      <c r="J10" s="92"/>
      <c r="K10" s="39">
        <v>3</v>
      </c>
      <c r="L10" s="30"/>
      <c r="M10" s="31"/>
      <c r="N10" s="31"/>
      <c r="O10" s="31">
        <v>3</v>
      </c>
      <c r="P10" s="31"/>
      <c r="Q10" s="31">
        <v>4</v>
      </c>
      <c r="R10" s="31"/>
      <c r="S10" s="31">
        <v>1</v>
      </c>
      <c r="T10" s="31"/>
      <c r="U10" s="31"/>
      <c r="V10" s="31"/>
      <c r="W10" s="31"/>
      <c r="X10" s="31"/>
      <c r="Y10" s="31"/>
      <c r="Z10" s="31"/>
      <c r="AA10" s="31">
        <v>3</v>
      </c>
      <c r="AB10" s="31"/>
      <c r="AC10" s="31"/>
      <c r="AD10" s="31"/>
      <c r="AE10" s="31">
        <v>3</v>
      </c>
      <c r="AF10" s="31"/>
      <c r="AG10" s="31">
        <v>2</v>
      </c>
      <c r="AH10" s="31" t="str">
        <f t="shared" si="0"/>
        <v>m</v>
      </c>
      <c r="AI10" s="31" t="str">
        <f t="shared" si="1"/>
        <v xml:space="preserve"> </v>
      </c>
      <c r="AJ10" s="31"/>
      <c r="AK10" s="31" t="str">
        <f t="shared" si="2"/>
        <v xml:space="preserve"> </v>
      </c>
      <c r="AL10" s="31" t="str">
        <f t="shared" si="3"/>
        <v xml:space="preserve"> </v>
      </c>
      <c r="AM10" s="31"/>
      <c r="AN10" s="31"/>
      <c r="AO10" s="80">
        <v>2</v>
      </c>
      <c r="AP10" s="92"/>
      <c r="AQ10" s="31"/>
      <c r="AR10" s="31"/>
      <c r="AS10" s="31"/>
      <c r="AT10" s="31"/>
      <c r="AU10" s="31"/>
      <c r="AV10" s="31"/>
      <c r="AW10" s="31"/>
      <c r="AX10" s="31"/>
      <c r="AY10" s="31"/>
      <c r="AZ10" s="69">
        <f t="shared" si="4"/>
        <v>30</v>
      </c>
      <c r="BA10" s="78" t="s">
        <v>302</v>
      </c>
      <c r="BB10" s="72" t="s">
        <v>152</v>
      </c>
      <c r="BC10" s="72" t="s">
        <v>188</v>
      </c>
      <c r="BD10" s="92" t="s">
        <v>323</v>
      </c>
      <c r="BE10" s="72" t="s">
        <v>165</v>
      </c>
      <c r="BF10" s="72" t="s">
        <v>153</v>
      </c>
      <c r="BG10" s="77" t="s">
        <v>186</v>
      </c>
      <c r="BH10" s="79"/>
      <c r="BI10" s="72"/>
      <c r="BJ10" s="72" t="s">
        <v>188</v>
      </c>
      <c r="BK10" s="72" t="s">
        <v>302</v>
      </c>
      <c r="BL10" s="92" t="s">
        <v>165</v>
      </c>
      <c r="BM10" s="78"/>
      <c r="BN10" s="72" t="s">
        <v>177</v>
      </c>
      <c r="BO10" s="77" t="s">
        <v>177</v>
      </c>
      <c r="BP10" s="79"/>
      <c r="BQ10" s="72" t="s">
        <v>165</v>
      </c>
      <c r="BR10" s="72" t="s">
        <v>165</v>
      </c>
      <c r="BS10" s="78" t="s">
        <v>186</v>
      </c>
      <c r="BT10" s="92" t="s">
        <v>152</v>
      </c>
      <c r="BU10" s="72" t="s">
        <v>325</v>
      </c>
      <c r="BV10" s="72" t="s">
        <v>153</v>
      </c>
      <c r="BW10" s="77" t="s">
        <v>153</v>
      </c>
      <c r="BX10" s="79"/>
      <c r="BY10" s="78" t="s">
        <v>318</v>
      </c>
      <c r="BZ10" s="72" t="s">
        <v>152</v>
      </c>
      <c r="CA10" s="72"/>
      <c r="CB10" s="92" t="s">
        <v>324</v>
      </c>
      <c r="CC10" s="72" t="s">
        <v>177</v>
      </c>
      <c r="CD10" s="72" t="s">
        <v>302</v>
      </c>
      <c r="CE10" s="77" t="s">
        <v>324</v>
      </c>
      <c r="CF10" s="79"/>
      <c r="CG10" s="78" t="s">
        <v>326</v>
      </c>
      <c r="CH10" s="72" t="s">
        <v>152</v>
      </c>
      <c r="CI10" s="72" t="s">
        <v>188</v>
      </c>
      <c r="CJ10" s="92"/>
      <c r="CK10" s="72" t="s">
        <v>165</v>
      </c>
      <c r="CL10" s="72" t="s">
        <v>326</v>
      </c>
      <c r="CM10" s="77"/>
      <c r="CN10" s="79"/>
      <c r="CO10" s="49"/>
      <c r="CP10" s="111">
        <f t="shared" si="5"/>
        <v>2</v>
      </c>
      <c r="CQ10" s="49"/>
      <c r="CR10" s="49"/>
      <c r="CS10" s="49"/>
      <c r="CT10" s="49"/>
    </row>
    <row r="11" spans="1:98" s="111" customFormat="1" ht="15" customHeight="1" x14ac:dyDescent="0.25">
      <c r="A11" s="18" t="s">
        <v>37</v>
      </c>
      <c r="B11" s="28">
        <v>4</v>
      </c>
      <c r="C11" s="76" t="s">
        <v>124</v>
      </c>
      <c r="D11" s="113"/>
      <c r="E11" s="39">
        <v>1</v>
      </c>
      <c r="F11" s="80"/>
      <c r="G11" s="80">
        <v>5</v>
      </c>
      <c r="H11" s="80"/>
      <c r="I11" s="39">
        <v>4</v>
      </c>
      <c r="J11" s="80"/>
      <c r="K11" s="80"/>
      <c r="L11" s="80">
        <v>2</v>
      </c>
      <c r="M11" s="80"/>
      <c r="N11" s="80"/>
      <c r="O11" s="80"/>
      <c r="P11" s="80"/>
      <c r="Q11" s="80"/>
      <c r="R11" s="80">
        <v>5</v>
      </c>
      <c r="S11" s="80"/>
      <c r="T11" s="80"/>
      <c r="U11" s="80">
        <v>2</v>
      </c>
      <c r="V11" s="80"/>
      <c r="W11" s="80">
        <v>3</v>
      </c>
      <c r="X11" s="80"/>
      <c r="Y11" s="80">
        <v>3</v>
      </c>
      <c r="Z11" s="80"/>
      <c r="AA11" s="80"/>
      <c r="AB11" s="80">
        <v>2</v>
      </c>
      <c r="AC11" s="80"/>
      <c r="AD11" s="80"/>
      <c r="AE11" s="80"/>
      <c r="AF11" s="81">
        <v>2</v>
      </c>
      <c r="AG11" s="80"/>
      <c r="AH11" s="39" t="str">
        <f t="shared" si="0"/>
        <v xml:space="preserve"> </v>
      </c>
      <c r="AI11" s="39" t="str">
        <f t="shared" si="1"/>
        <v xml:space="preserve"> </v>
      </c>
      <c r="AJ11" s="39">
        <v>2</v>
      </c>
      <c r="AK11" s="39" t="str">
        <f t="shared" si="2"/>
        <v>m</v>
      </c>
      <c r="AL11" s="39" t="str">
        <f t="shared" si="3"/>
        <v xml:space="preserve"> </v>
      </c>
      <c r="AM11" s="80"/>
      <c r="AN11" s="80"/>
      <c r="AO11" s="80"/>
      <c r="AP11" s="80"/>
      <c r="AQ11" s="80"/>
      <c r="AR11" s="80"/>
      <c r="AS11" s="80">
        <v>1</v>
      </c>
      <c r="AT11" s="80"/>
      <c r="AU11" s="80"/>
      <c r="AV11" s="80"/>
      <c r="AW11" s="80"/>
      <c r="AX11" s="80"/>
      <c r="AY11" s="80"/>
      <c r="AZ11" s="69">
        <f t="shared" si="4"/>
        <v>32</v>
      </c>
      <c r="BA11" s="78"/>
      <c r="BB11" s="72" t="s">
        <v>192</v>
      </c>
      <c r="BC11" s="72" t="s">
        <v>302</v>
      </c>
      <c r="BD11" s="72" t="s">
        <v>304</v>
      </c>
      <c r="BE11" s="72" t="s">
        <v>303</v>
      </c>
      <c r="BF11" s="72" t="s">
        <v>198</v>
      </c>
      <c r="BG11" s="72"/>
      <c r="BH11" s="96"/>
      <c r="BI11" s="72" t="s">
        <v>189</v>
      </c>
      <c r="BJ11" s="72" t="s">
        <v>302</v>
      </c>
      <c r="BK11" s="72"/>
      <c r="BL11" s="72" t="s">
        <v>303</v>
      </c>
      <c r="BM11" s="78" t="s">
        <v>310</v>
      </c>
      <c r="BN11" s="72" t="s">
        <v>317</v>
      </c>
      <c r="BO11" s="72" t="s">
        <v>317</v>
      </c>
      <c r="BP11" s="96"/>
      <c r="BQ11" s="72" t="s">
        <v>303</v>
      </c>
      <c r="BR11" s="72" t="s">
        <v>303</v>
      </c>
      <c r="BS11" s="78" t="s">
        <v>198</v>
      </c>
      <c r="BT11" s="72" t="s">
        <v>192</v>
      </c>
      <c r="BU11" s="72" t="s">
        <v>302</v>
      </c>
      <c r="BV11" s="72" t="s">
        <v>319</v>
      </c>
      <c r="BW11" s="72" t="s">
        <v>319</v>
      </c>
      <c r="BX11" s="96"/>
      <c r="BY11" s="78" t="s">
        <v>192</v>
      </c>
      <c r="BZ11" s="72" t="s">
        <v>192</v>
      </c>
      <c r="CA11" s="72" t="s">
        <v>189</v>
      </c>
      <c r="CB11" s="72" t="s">
        <v>304</v>
      </c>
      <c r="CC11" s="72" t="s">
        <v>317</v>
      </c>
      <c r="CD11" s="72" t="s">
        <v>160</v>
      </c>
      <c r="CE11" s="72" t="s">
        <v>161</v>
      </c>
      <c r="CF11" s="96"/>
      <c r="CG11" s="78" t="s">
        <v>211</v>
      </c>
      <c r="CH11" s="72" t="s">
        <v>192</v>
      </c>
      <c r="CI11" s="72" t="s">
        <v>302</v>
      </c>
      <c r="CJ11" s="72" t="s">
        <v>319</v>
      </c>
      <c r="CK11" s="72" t="s">
        <v>303</v>
      </c>
      <c r="CL11" s="72"/>
      <c r="CM11" s="72" t="s">
        <v>310</v>
      </c>
      <c r="CN11" s="96"/>
      <c r="CP11" s="111">
        <f t="shared" si="5"/>
        <v>0</v>
      </c>
    </row>
    <row r="12" spans="1:98" s="111" customFormat="1" ht="15" customHeight="1" x14ac:dyDescent="0.25">
      <c r="A12" s="18" t="s">
        <v>37</v>
      </c>
      <c r="B12" s="28">
        <v>5</v>
      </c>
      <c r="C12" s="76" t="s">
        <v>125</v>
      </c>
      <c r="D12" s="113"/>
      <c r="E12" s="39">
        <v>1</v>
      </c>
      <c r="F12" s="80"/>
      <c r="G12" s="80">
        <v>5</v>
      </c>
      <c r="H12" s="80"/>
      <c r="I12" s="39">
        <v>4</v>
      </c>
      <c r="J12" s="80"/>
      <c r="K12" s="39">
        <v>3</v>
      </c>
      <c r="L12" s="80"/>
      <c r="M12" s="73">
        <v>3</v>
      </c>
      <c r="N12" s="39">
        <v>2</v>
      </c>
      <c r="O12" s="80"/>
      <c r="P12" s="80"/>
      <c r="Q12" s="80"/>
      <c r="R12" s="80">
        <v>5</v>
      </c>
      <c r="S12" s="80"/>
      <c r="T12" s="80"/>
      <c r="U12" s="80"/>
      <c r="V12" s="80"/>
      <c r="W12" s="80"/>
      <c r="X12" s="80"/>
      <c r="Y12" s="80"/>
      <c r="Z12" s="80"/>
      <c r="AA12" s="80">
        <v>3</v>
      </c>
      <c r="AB12" s="80"/>
      <c r="AC12" s="80"/>
      <c r="AD12" s="80"/>
      <c r="AE12" s="80"/>
      <c r="AF12" s="81"/>
      <c r="AG12" s="80"/>
      <c r="AH12" s="39" t="str">
        <f t="shared" si="0"/>
        <v xml:space="preserve"> </v>
      </c>
      <c r="AI12" s="39" t="str">
        <f t="shared" si="1"/>
        <v xml:space="preserve"> </v>
      </c>
      <c r="AJ12" s="39">
        <v>2</v>
      </c>
      <c r="AK12" s="39" t="str">
        <f t="shared" si="2"/>
        <v xml:space="preserve"> </v>
      </c>
      <c r="AL12" s="39" t="str">
        <f t="shared" si="3"/>
        <v>b</v>
      </c>
      <c r="AM12" s="80"/>
      <c r="AN12" s="80"/>
      <c r="AO12" s="80"/>
      <c r="AP12" s="80"/>
      <c r="AQ12" s="80">
        <v>2</v>
      </c>
      <c r="AR12" s="80"/>
      <c r="AS12" s="80"/>
      <c r="AT12" s="80"/>
      <c r="AU12" s="80"/>
      <c r="AV12" s="80"/>
      <c r="AW12" s="80"/>
      <c r="AX12" s="80"/>
      <c r="AY12" s="80"/>
      <c r="AZ12" s="69">
        <f t="shared" si="4"/>
        <v>30</v>
      </c>
      <c r="BA12" s="78" t="s">
        <v>230</v>
      </c>
      <c r="BB12" s="72" t="s">
        <v>192</v>
      </c>
      <c r="BC12" s="72" t="s">
        <v>302</v>
      </c>
      <c r="BD12" s="72" t="s">
        <v>313</v>
      </c>
      <c r="BE12" s="72" t="s">
        <v>303</v>
      </c>
      <c r="BF12" s="72" t="s">
        <v>153</v>
      </c>
      <c r="BG12" s="72"/>
      <c r="BH12" s="96"/>
      <c r="BI12" s="72" t="s">
        <v>272</v>
      </c>
      <c r="BJ12" s="72" t="s">
        <v>230</v>
      </c>
      <c r="BK12" s="72"/>
      <c r="BL12" s="72" t="s">
        <v>303</v>
      </c>
      <c r="BM12" s="78" t="s">
        <v>211</v>
      </c>
      <c r="BN12" s="72" t="s">
        <v>177</v>
      </c>
      <c r="BO12" s="72" t="s">
        <v>177</v>
      </c>
      <c r="BP12" s="96"/>
      <c r="BQ12" s="72" t="s">
        <v>303</v>
      </c>
      <c r="BR12" s="72" t="s">
        <v>303</v>
      </c>
      <c r="BS12" s="78" t="s">
        <v>320</v>
      </c>
      <c r="BT12" s="72" t="s">
        <v>192</v>
      </c>
      <c r="BU12" s="72" t="s">
        <v>302</v>
      </c>
      <c r="BV12" s="72" t="s">
        <v>153</v>
      </c>
      <c r="BW12" s="72" t="s">
        <v>153</v>
      </c>
      <c r="BX12" s="96"/>
      <c r="BY12" s="78" t="s">
        <v>192</v>
      </c>
      <c r="BZ12" s="72" t="s">
        <v>192</v>
      </c>
      <c r="CA12" s="72" t="s">
        <v>272</v>
      </c>
      <c r="CB12" s="72" t="s">
        <v>313</v>
      </c>
      <c r="CC12" s="72" t="s">
        <v>177</v>
      </c>
      <c r="CD12" s="72" t="s">
        <v>160</v>
      </c>
      <c r="CE12" s="72"/>
      <c r="CF12" s="96"/>
      <c r="CG12" s="78" t="s">
        <v>211</v>
      </c>
      <c r="CH12" s="72" t="s">
        <v>192</v>
      </c>
      <c r="CI12" s="72" t="s">
        <v>302</v>
      </c>
      <c r="CJ12" s="72"/>
      <c r="CK12" s="72" t="s">
        <v>303</v>
      </c>
      <c r="CL12" s="72" t="s">
        <v>230</v>
      </c>
      <c r="CM12" s="72"/>
      <c r="CN12" s="96"/>
      <c r="CP12" s="111">
        <f t="shared" si="5"/>
        <v>0</v>
      </c>
    </row>
    <row r="13" spans="1:98" s="111" customFormat="1" ht="15" customHeight="1" x14ac:dyDescent="0.25">
      <c r="A13" s="18" t="s">
        <v>37</v>
      </c>
      <c r="B13" s="28">
        <v>3</v>
      </c>
      <c r="C13" s="76" t="s">
        <v>85</v>
      </c>
      <c r="D13" s="76">
        <v>1</v>
      </c>
      <c r="E13" s="72"/>
      <c r="F13" s="72">
        <v>5</v>
      </c>
      <c r="G13" s="72"/>
      <c r="H13" s="39">
        <v>3</v>
      </c>
      <c r="I13" s="72"/>
      <c r="J13" s="72"/>
      <c r="K13" s="39">
        <v>3</v>
      </c>
      <c r="L13" s="72">
        <v>2</v>
      </c>
      <c r="M13" s="72"/>
      <c r="N13" s="72"/>
      <c r="O13" s="72">
        <v>3</v>
      </c>
      <c r="P13" s="72"/>
      <c r="Q13" s="72">
        <v>4</v>
      </c>
      <c r="R13" s="72"/>
      <c r="S13" s="72">
        <v>1</v>
      </c>
      <c r="T13" s="72"/>
      <c r="U13" s="72"/>
      <c r="V13" s="72"/>
      <c r="W13" s="72"/>
      <c r="X13" s="72"/>
      <c r="Y13" s="72"/>
      <c r="Z13" s="72">
        <v>2</v>
      </c>
      <c r="AA13" s="72"/>
      <c r="AB13" s="72"/>
      <c r="AC13" s="72"/>
      <c r="AD13" s="72"/>
      <c r="AE13" s="72"/>
      <c r="AF13" s="72"/>
      <c r="AG13" s="72"/>
      <c r="AH13" s="31" t="str">
        <f t="shared" si="0"/>
        <v xml:space="preserve"> </v>
      </c>
      <c r="AI13" s="31" t="str">
        <f t="shared" si="1"/>
        <v xml:space="preserve"> </v>
      </c>
      <c r="AJ13" s="39">
        <v>2</v>
      </c>
      <c r="AK13" s="31" t="str">
        <f t="shared" si="2"/>
        <v>m</v>
      </c>
      <c r="AL13" s="31" t="str">
        <f t="shared" si="3"/>
        <v xml:space="preserve"> </v>
      </c>
      <c r="AM13" s="72"/>
      <c r="AN13" s="72"/>
      <c r="AO13" s="80">
        <v>2</v>
      </c>
      <c r="AP13" s="72"/>
      <c r="AQ13" s="72"/>
      <c r="AR13" s="72"/>
      <c r="AS13" s="72">
        <v>1</v>
      </c>
      <c r="AT13" s="72"/>
      <c r="AU13" s="72"/>
      <c r="AV13" s="72"/>
      <c r="AW13" s="72"/>
      <c r="AX13" s="72"/>
      <c r="AY13" s="72"/>
      <c r="AZ13" s="69">
        <f t="shared" si="4"/>
        <v>29</v>
      </c>
      <c r="BA13" s="78" t="s">
        <v>302</v>
      </c>
      <c r="BB13" s="72" t="s">
        <v>152</v>
      </c>
      <c r="BC13" s="72" t="s">
        <v>188</v>
      </c>
      <c r="BD13" s="92" t="s">
        <v>308</v>
      </c>
      <c r="BE13" s="72" t="s">
        <v>165</v>
      </c>
      <c r="BF13" s="92"/>
      <c r="BG13" s="77"/>
      <c r="BH13" s="79"/>
      <c r="BI13" s="72" t="s">
        <v>189</v>
      </c>
      <c r="BJ13" s="72" t="s">
        <v>188</v>
      </c>
      <c r="BK13" s="72" t="s">
        <v>302</v>
      </c>
      <c r="BL13" s="92" t="s">
        <v>165</v>
      </c>
      <c r="BM13" s="78" t="s">
        <v>211</v>
      </c>
      <c r="BN13" s="92" t="s">
        <v>153</v>
      </c>
      <c r="BO13" s="77" t="s">
        <v>153</v>
      </c>
      <c r="BP13" s="79"/>
      <c r="BQ13" s="72" t="s">
        <v>165</v>
      </c>
      <c r="BR13" s="72" t="s">
        <v>165</v>
      </c>
      <c r="BS13" s="78" t="s">
        <v>217</v>
      </c>
      <c r="BT13" s="92" t="s">
        <v>152</v>
      </c>
      <c r="BU13" s="72" t="s">
        <v>325</v>
      </c>
      <c r="BV13" s="92"/>
      <c r="BW13" s="77"/>
      <c r="BX13" s="79"/>
      <c r="BY13" s="78" t="s">
        <v>318</v>
      </c>
      <c r="BZ13" s="72" t="s">
        <v>152</v>
      </c>
      <c r="CA13" s="72" t="s">
        <v>189</v>
      </c>
      <c r="CB13" s="92" t="s">
        <v>308</v>
      </c>
      <c r="CC13" s="72" t="s">
        <v>153</v>
      </c>
      <c r="CD13" s="92" t="s">
        <v>302</v>
      </c>
      <c r="CE13" s="77"/>
      <c r="CF13" s="79"/>
      <c r="CG13" s="78" t="s">
        <v>211</v>
      </c>
      <c r="CH13" s="72" t="s">
        <v>152</v>
      </c>
      <c r="CI13" s="72" t="s">
        <v>188</v>
      </c>
      <c r="CJ13" s="92"/>
      <c r="CK13" s="72" t="s">
        <v>165</v>
      </c>
      <c r="CL13" s="92" t="s">
        <v>326</v>
      </c>
      <c r="CM13" s="77" t="s">
        <v>326</v>
      </c>
      <c r="CN13" s="79"/>
      <c r="CO13" s="49"/>
      <c r="CP13" s="111">
        <f t="shared" si="5"/>
        <v>2</v>
      </c>
      <c r="CQ13" s="49"/>
      <c r="CR13" s="49"/>
      <c r="CS13" s="49"/>
      <c r="CT13" s="49"/>
    </row>
    <row r="14" spans="1:98" s="111" customFormat="1" ht="15" customHeight="1" x14ac:dyDescent="0.25">
      <c r="A14" s="18" t="s">
        <v>37</v>
      </c>
      <c r="B14" s="28">
        <v>6</v>
      </c>
      <c r="C14" s="76" t="s">
        <v>126</v>
      </c>
      <c r="D14" s="113"/>
      <c r="E14" s="39">
        <v>1</v>
      </c>
      <c r="F14" s="80">
        <v>5</v>
      </c>
      <c r="G14" s="80"/>
      <c r="H14" s="39">
        <v>3</v>
      </c>
      <c r="I14" s="80"/>
      <c r="J14" s="80"/>
      <c r="K14" s="39">
        <v>3</v>
      </c>
      <c r="L14" s="80"/>
      <c r="M14" s="80"/>
      <c r="N14" s="39">
        <v>2</v>
      </c>
      <c r="O14" s="80"/>
      <c r="P14" s="80"/>
      <c r="Q14" s="80">
        <v>4</v>
      </c>
      <c r="R14" s="80"/>
      <c r="S14" s="80">
        <v>1</v>
      </c>
      <c r="T14" s="80"/>
      <c r="U14" s="80"/>
      <c r="V14" s="80"/>
      <c r="W14" s="80"/>
      <c r="X14" s="80"/>
      <c r="Y14" s="80"/>
      <c r="Z14" s="80">
        <v>2</v>
      </c>
      <c r="AA14" s="80"/>
      <c r="AB14" s="80"/>
      <c r="AC14" s="80"/>
      <c r="AD14" s="80">
        <v>2</v>
      </c>
      <c r="AE14" s="80"/>
      <c r="AF14" s="81"/>
      <c r="AG14" s="80">
        <v>2</v>
      </c>
      <c r="AH14" s="39" t="str">
        <f t="shared" si="0"/>
        <v xml:space="preserve"> </v>
      </c>
      <c r="AI14" s="39" t="str">
        <f t="shared" si="1"/>
        <v>b</v>
      </c>
      <c r="AJ14" s="80"/>
      <c r="AK14" s="39" t="str">
        <f t="shared" si="2"/>
        <v xml:space="preserve"> </v>
      </c>
      <c r="AL14" s="39" t="str">
        <f t="shared" si="3"/>
        <v xml:space="preserve"> </v>
      </c>
      <c r="AM14" s="80"/>
      <c r="AN14" s="80"/>
      <c r="AO14" s="80"/>
      <c r="AP14" s="80"/>
      <c r="AQ14" s="80">
        <v>2</v>
      </c>
      <c r="AR14" s="80"/>
      <c r="AS14" s="80">
        <v>1</v>
      </c>
      <c r="AT14" s="80"/>
      <c r="AU14" s="80"/>
      <c r="AV14" s="80"/>
      <c r="AW14" s="80"/>
      <c r="AX14" s="80"/>
      <c r="AY14" s="80"/>
      <c r="AZ14" s="69">
        <f t="shared" si="4"/>
        <v>28</v>
      </c>
      <c r="BA14" s="78"/>
      <c r="BB14" s="72" t="s">
        <v>152</v>
      </c>
      <c r="BC14" s="72" t="s">
        <v>302</v>
      </c>
      <c r="BD14" s="72" t="s">
        <v>312</v>
      </c>
      <c r="BE14" s="72" t="s">
        <v>165</v>
      </c>
      <c r="BF14" s="72" t="s">
        <v>153</v>
      </c>
      <c r="BG14" s="72" t="s">
        <v>186</v>
      </c>
      <c r="BH14" s="96"/>
      <c r="BI14" s="72" t="s">
        <v>272</v>
      </c>
      <c r="BJ14" s="72" t="s">
        <v>302</v>
      </c>
      <c r="BK14" s="72"/>
      <c r="BL14" s="72" t="s">
        <v>165</v>
      </c>
      <c r="BM14" s="78"/>
      <c r="BN14" s="72" t="s">
        <v>308</v>
      </c>
      <c r="BO14" s="72" t="s">
        <v>322</v>
      </c>
      <c r="BP14" s="96"/>
      <c r="BQ14" s="72" t="s">
        <v>165</v>
      </c>
      <c r="BR14" s="72" t="s">
        <v>165</v>
      </c>
      <c r="BS14" s="78" t="s">
        <v>186</v>
      </c>
      <c r="BT14" s="72" t="s">
        <v>152</v>
      </c>
      <c r="BU14" s="72" t="s">
        <v>327</v>
      </c>
      <c r="BV14" s="72" t="s">
        <v>153</v>
      </c>
      <c r="BW14" s="72" t="s">
        <v>153</v>
      </c>
      <c r="BX14" s="96"/>
      <c r="BY14" s="78" t="s">
        <v>318</v>
      </c>
      <c r="BZ14" s="72" t="s">
        <v>152</v>
      </c>
      <c r="CA14" s="72" t="s">
        <v>272</v>
      </c>
      <c r="CB14" s="72" t="s">
        <v>305</v>
      </c>
      <c r="CC14" s="72"/>
      <c r="CD14" s="72"/>
      <c r="CE14" s="72" t="s">
        <v>161</v>
      </c>
      <c r="CF14" s="96"/>
      <c r="CG14" s="78" t="s">
        <v>313</v>
      </c>
      <c r="CH14" s="72" t="s">
        <v>152</v>
      </c>
      <c r="CI14" s="72" t="s">
        <v>302</v>
      </c>
      <c r="CJ14" s="72" t="s">
        <v>313</v>
      </c>
      <c r="CK14" s="72" t="s">
        <v>165</v>
      </c>
      <c r="CL14" s="72"/>
      <c r="CM14" s="72"/>
      <c r="CN14" s="96"/>
      <c r="CP14" s="111">
        <f t="shared" si="5"/>
        <v>0</v>
      </c>
    </row>
    <row r="15" spans="1:98" s="111" customFormat="1" ht="15" customHeight="1" x14ac:dyDescent="0.25">
      <c r="A15" s="18" t="s">
        <v>37</v>
      </c>
      <c r="B15" s="28">
        <v>7</v>
      </c>
      <c r="C15" s="76" t="s">
        <v>127</v>
      </c>
      <c r="D15" s="113"/>
      <c r="E15" s="39">
        <v>1</v>
      </c>
      <c r="F15" s="80"/>
      <c r="G15" s="80">
        <v>5</v>
      </c>
      <c r="H15" s="39">
        <v>3</v>
      </c>
      <c r="I15" s="80"/>
      <c r="J15" s="80"/>
      <c r="K15" s="80"/>
      <c r="L15" s="80">
        <v>2</v>
      </c>
      <c r="M15" s="80"/>
      <c r="N15" s="80"/>
      <c r="O15" s="80"/>
      <c r="P15" s="80"/>
      <c r="Q15" s="80">
        <v>4</v>
      </c>
      <c r="R15" s="80"/>
      <c r="S15" s="80"/>
      <c r="T15" s="80">
        <v>2</v>
      </c>
      <c r="U15" s="80"/>
      <c r="V15" s="80"/>
      <c r="W15" s="80"/>
      <c r="X15" s="80"/>
      <c r="Y15" s="80"/>
      <c r="Z15" s="80">
        <v>2</v>
      </c>
      <c r="AA15" s="80"/>
      <c r="AB15" s="80"/>
      <c r="AC15" s="80"/>
      <c r="AD15" s="80"/>
      <c r="AE15" s="80">
        <v>3</v>
      </c>
      <c r="AF15" s="81"/>
      <c r="AG15" s="80"/>
      <c r="AH15" s="39" t="str">
        <f t="shared" si="0"/>
        <v xml:space="preserve"> </v>
      </c>
      <c r="AI15" s="39" t="str">
        <f t="shared" si="1"/>
        <v xml:space="preserve"> </v>
      </c>
      <c r="AJ15" s="39">
        <v>2</v>
      </c>
      <c r="AK15" s="39" t="str">
        <f t="shared" si="2"/>
        <v>m</v>
      </c>
      <c r="AL15" s="39" t="str">
        <f t="shared" si="3"/>
        <v xml:space="preserve"> </v>
      </c>
      <c r="AM15" s="80"/>
      <c r="AN15" s="80"/>
      <c r="AO15" s="80">
        <v>2</v>
      </c>
      <c r="AP15" s="80"/>
      <c r="AQ15" s="80"/>
      <c r="AR15" s="80"/>
      <c r="AS15" s="80">
        <v>1</v>
      </c>
      <c r="AT15" s="80"/>
      <c r="AU15" s="80"/>
      <c r="AV15" s="80"/>
      <c r="AW15" s="80"/>
      <c r="AX15" s="80"/>
      <c r="AY15" s="80"/>
      <c r="AZ15" s="74">
        <f t="shared" si="4"/>
        <v>27</v>
      </c>
      <c r="BA15" s="78"/>
      <c r="BB15" s="72" t="s">
        <v>152</v>
      </c>
      <c r="BC15" s="72" t="s">
        <v>302</v>
      </c>
      <c r="BD15" s="72" t="s">
        <v>323</v>
      </c>
      <c r="BE15" s="72" t="s">
        <v>303</v>
      </c>
      <c r="BF15" s="72"/>
      <c r="BG15" s="72"/>
      <c r="BH15" s="96"/>
      <c r="BI15" s="72" t="s">
        <v>189</v>
      </c>
      <c r="BJ15" s="72" t="s">
        <v>302</v>
      </c>
      <c r="BK15" s="72"/>
      <c r="BL15" s="72" t="s">
        <v>303</v>
      </c>
      <c r="BM15" s="78" t="s">
        <v>211</v>
      </c>
      <c r="BN15" s="72" t="s">
        <v>308</v>
      </c>
      <c r="BO15" s="72" t="s">
        <v>322</v>
      </c>
      <c r="BP15" s="96"/>
      <c r="BQ15" s="72" t="s">
        <v>303</v>
      </c>
      <c r="BR15" s="72" t="s">
        <v>303</v>
      </c>
      <c r="BS15" s="78" t="s">
        <v>217</v>
      </c>
      <c r="BT15" s="72" t="s">
        <v>152</v>
      </c>
      <c r="BU15" s="72"/>
      <c r="BV15" s="72"/>
      <c r="BW15" s="72"/>
      <c r="BX15" s="96"/>
      <c r="BY15" s="78" t="s">
        <v>160</v>
      </c>
      <c r="BZ15" s="72" t="s">
        <v>152</v>
      </c>
      <c r="CA15" s="72" t="s">
        <v>189</v>
      </c>
      <c r="CB15" s="72"/>
      <c r="CC15" s="72" t="s">
        <v>324</v>
      </c>
      <c r="CD15" s="72" t="s">
        <v>324</v>
      </c>
      <c r="CE15" s="72" t="s">
        <v>418</v>
      </c>
      <c r="CF15" s="96"/>
      <c r="CG15" s="78" t="s">
        <v>211</v>
      </c>
      <c r="CH15" s="72" t="s">
        <v>152</v>
      </c>
      <c r="CI15" s="72" t="s">
        <v>302</v>
      </c>
      <c r="CJ15" s="72" t="s">
        <v>418</v>
      </c>
      <c r="CK15" s="72" t="s">
        <v>303</v>
      </c>
      <c r="CL15" s="72" t="s">
        <v>326</v>
      </c>
      <c r="CM15" s="72" t="s">
        <v>326</v>
      </c>
      <c r="CN15" s="96"/>
      <c r="CP15" s="111">
        <f t="shared" si="5"/>
        <v>2</v>
      </c>
    </row>
    <row r="16" spans="1:98" s="111" customFormat="1" ht="15" customHeight="1" x14ac:dyDescent="0.25">
      <c r="A16" s="18" t="s">
        <v>37</v>
      </c>
      <c r="B16" s="28">
        <v>8</v>
      </c>
      <c r="C16" s="76" t="s">
        <v>128</v>
      </c>
      <c r="D16" s="113"/>
      <c r="E16" s="39">
        <v>1</v>
      </c>
      <c r="F16" s="80"/>
      <c r="G16" s="80">
        <v>5</v>
      </c>
      <c r="H16" s="39">
        <v>3</v>
      </c>
      <c r="I16" s="80"/>
      <c r="J16" s="80"/>
      <c r="K16" s="80"/>
      <c r="L16" s="80">
        <v>2</v>
      </c>
      <c r="M16" s="80"/>
      <c r="N16" s="80"/>
      <c r="O16" s="80"/>
      <c r="P16" s="80"/>
      <c r="Q16" s="80"/>
      <c r="R16" s="80">
        <v>5</v>
      </c>
      <c r="S16" s="80"/>
      <c r="T16" s="80">
        <v>2</v>
      </c>
      <c r="U16" s="80"/>
      <c r="V16" s="80"/>
      <c r="W16" s="80"/>
      <c r="X16" s="80"/>
      <c r="Y16" s="80"/>
      <c r="Z16" s="80">
        <v>2</v>
      </c>
      <c r="AA16" s="80"/>
      <c r="AB16" s="80"/>
      <c r="AC16" s="80"/>
      <c r="AD16" s="80"/>
      <c r="AE16" s="80">
        <v>3</v>
      </c>
      <c r="AF16" s="81"/>
      <c r="AG16" s="80"/>
      <c r="AH16" s="39" t="str">
        <f t="shared" si="0"/>
        <v xml:space="preserve"> </v>
      </c>
      <c r="AI16" s="39" t="str">
        <f t="shared" si="1"/>
        <v xml:space="preserve"> </v>
      </c>
      <c r="AJ16" s="39">
        <v>2</v>
      </c>
      <c r="AK16" s="39" t="str">
        <f t="shared" si="2"/>
        <v>m</v>
      </c>
      <c r="AL16" s="39" t="str">
        <f t="shared" si="3"/>
        <v xml:space="preserve"> </v>
      </c>
      <c r="AM16" s="80"/>
      <c r="AN16" s="80"/>
      <c r="AO16" s="80">
        <v>2</v>
      </c>
      <c r="AP16" s="80"/>
      <c r="AQ16" s="80"/>
      <c r="AR16" s="80"/>
      <c r="AS16" s="80">
        <v>1</v>
      </c>
      <c r="AT16" s="80"/>
      <c r="AU16" s="80"/>
      <c r="AV16" s="80"/>
      <c r="AW16" s="80"/>
      <c r="AX16" s="80"/>
      <c r="AY16" s="80"/>
      <c r="AZ16" s="69">
        <f t="shared" si="4"/>
        <v>28</v>
      </c>
      <c r="BA16" s="78"/>
      <c r="BB16" s="72" t="s">
        <v>192</v>
      </c>
      <c r="BC16" s="72" t="s">
        <v>302</v>
      </c>
      <c r="BD16" s="72" t="s">
        <v>323</v>
      </c>
      <c r="BE16" s="72" t="s">
        <v>303</v>
      </c>
      <c r="BF16" s="72"/>
      <c r="BG16" s="72"/>
      <c r="BH16" s="96"/>
      <c r="BI16" s="72" t="s">
        <v>189</v>
      </c>
      <c r="BJ16" s="72" t="s">
        <v>302</v>
      </c>
      <c r="BK16" s="72"/>
      <c r="BL16" s="72" t="s">
        <v>303</v>
      </c>
      <c r="BM16" s="78" t="s">
        <v>211</v>
      </c>
      <c r="BN16" s="72" t="s">
        <v>308</v>
      </c>
      <c r="BO16" s="72" t="s">
        <v>322</v>
      </c>
      <c r="BP16" s="96"/>
      <c r="BQ16" s="72" t="s">
        <v>303</v>
      </c>
      <c r="BR16" s="72" t="s">
        <v>303</v>
      </c>
      <c r="BS16" s="78" t="s">
        <v>217</v>
      </c>
      <c r="BT16" s="72" t="s">
        <v>192</v>
      </c>
      <c r="BU16" s="72" t="s">
        <v>160</v>
      </c>
      <c r="BV16" s="72"/>
      <c r="BW16" s="72"/>
      <c r="BX16" s="96"/>
      <c r="BY16" s="78" t="s">
        <v>192</v>
      </c>
      <c r="BZ16" s="72" t="s">
        <v>192</v>
      </c>
      <c r="CA16" s="72" t="s">
        <v>189</v>
      </c>
      <c r="CB16" s="72"/>
      <c r="CC16" s="72" t="s">
        <v>324</v>
      </c>
      <c r="CD16" s="72" t="s">
        <v>324</v>
      </c>
      <c r="CE16" s="72" t="s">
        <v>418</v>
      </c>
      <c r="CF16" s="96"/>
      <c r="CG16" s="78" t="s">
        <v>211</v>
      </c>
      <c r="CH16" s="72" t="s">
        <v>192</v>
      </c>
      <c r="CI16" s="72" t="s">
        <v>302</v>
      </c>
      <c r="CJ16" s="72" t="s">
        <v>418</v>
      </c>
      <c r="CK16" s="72" t="s">
        <v>303</v>
      </c>
      <c r="CL16" s="72" t="s">
        <v>326</v>
      </c>
      <c r="CM16" s="72" t="s">
        <v>326</v>
      </c>
      <c r="CN16" s="96"/>
      <c r="CP16" s="111">
        <f t="shared" si="5"/>
        <v>2</v>
      </c>
    </row>
    <row r="17" spans="1:98" s="111" customFormat="1" ht="15" customHeight="1" x14ac:dyDescent="0.25">
      <c r="A17" s="18" t="s">
        <v>37</v>
      </c>
      <c r="B17" s="28">
        <v>9</v>
      </c>
      <c r="C17" s="76" t="s">
        <v>129</v>
      </c>
      <c r="D17" s="113"/>
      <c r="E17" s="39">
        <v>1</v>
      </c>
      <c r="F17" s="80">
        <v>5</v>
      </c>
      <c r="G17" s="80"/>
      <c r="H17" s="39">
        <v>3</v>
      </c>
      <c r="I17" s="80"/>
      <c r="J17" s="80"/>
      <c r="K17" s="80"/>
      <c r="L17" s="80"/>
      <c r="M17" s="80"/>
      <c r="N17" s="39">
        <v>2</v>
      </c>
      <c r="O17" s="80"/>
      <c r="P17" s="80">
        <v>2</v>
      </c>
      <c r="Q17" s="80">
        <v>4</v>
      </c>
      <c r="R17" s="80"/>
      <c r="S17" s="80">
        <v>1</v>
      </c>
      <c r="T17" s="80"/>
      <c r="U17" s="80"/>
      <c r="V17" s="80"/>
      <c r="W17" s="80"/>
      <c r="X17" s="80"/>
      <c r="Y17" s="80"/>
      <c r="Z17" s="80">
        <v>2</v>
      </c>
      <c r="AA17" s="80"/>
      <c r="AB17" s="80"/>
      <c r="AC17" s="80"/>
      <c r="AD17" s="80"/>
      <c r="AE17" s="80">
        <v>3</v>
      </c>
      <c r="AF17" s="81"/>
      <c r="AG17" s="80"/>
      <c r="AH17" s="39" t="str">
        <f t="shared" si="0"/>
        <v xml:space="preserve"> </v>
      </c>
      <c r="AI17" s="39" t="str">
        <f t="shared" si="1"/>
        <v xml:space="preserve"> </v>
      </c>
      <c r="AJ17" s="39">
        <v>2</v>
      </c>
      <c r="AK17" s="39" t="str">
        <f t="shared" si="2"/>
        <v xml:space="preserve"> </v>
      </c>
      <c r="AL17" s="39" t="str">
        <f t="shared" si="3"/>
        <v>b</v>
      </c>
      <c r="AM17" s="80"/>
      <c r="AN17" s="80"/>
      <c r="AO17" s="80"/>
      <c r="AP17" s="80"/>
      <c r="AQ17" s="80"/>
      <c r="AR17" s="80">
        <v>3</v>
      </c>
      <c r="AS17" s="80"/>
      <c r="AT17" s="80"/>
      <c r="AU17" s="80"/>
      <c r="AV17" s="80"/>
      <c r="AW17" s="80"/>
      <c r="AX17" s="80"/>
      <c r="AY17" s="80"/>
      <c r="AZ17" s="69">
        <f t="shared" si="4"/>
        <v>28</v>
      </c>
      <c r="BA17" s="78"/>
      <c r="BB17" s="72" t="s">
        <v>152</v>
      </c>
      <c r="BC17" s="72" t="s">
        <v>302</v>
      </c>
      <c r="BD17" s="72" t="s">
        <v>315</v>
      </c>
      <c r="BE17" s="72" t="s">
        <v>165</v>
      </c>
      <c r="BF17" s="72" t="s">
        <v>311</v>
      </c>
      <c r="BG17" s="72"/>
      <c r="BH17" s="96"/>
      <c r="BI17" s="72" t="s">
        <v>272</v>
      </c>
      <c r="BJ17" s="72" t="s">
        <v>302</v>
      </c>
      <c r="BK17" s="72"/>
      <c r="BL17" s="72" t="s">
        <v>165</v>
      </c>
      <c r="BM17" s="78" t="s">
        <v>211</v>
      </c>
      <c r="BN17" s="72" t="s">
        <v>322</v>
      </c>
      <c r="BO17" s="72" t="s">
        <v>322</v>
      </c>
      <c r="BP17" s="96"/>
      <c r="BQ17" s="72" t="s">
        <v>165</v>
      </c>
      <c r="BR17" s="72" t="s">
        <v>165</v>
      </c>
      <c r="BS17" s="78" t="s">
        <v>320</v>
      </c>
      <c r="BT17" s="72" t="s">
        <v>152</v>
      </c>
      <c r="BU17" s="72" t="s">
        <v>327</v>
      </c>
      <c r="BV17" s="72" t="s">
        <v>183</v>
      </c>
      <c r="BW17" s="72" t="s">
        <v>183</v>
      </c>
      <c r="BX17" s="96"/>
      <c r="BY17" s="78" t="s">
        <v>318</v>
      </c>
      <c r="BZ17" s="72" t="s">
        <v>152</v>
      </c>
      <c r="CA17" s="72" t="s">
        <v>272</v>
      </c>
      <c r="CB17" s="72" t="s">
        <v>315</v>
      </c>
      <c r="CC17" s="72" t="s">
        <v>324</v>
      </c>
      <c r="CD17" s="72" t="s">
        <v>323</v>
      </c>
      <c r="CE17" s="72" t="s">
        <v>324</v>
      </c>
      <c r="CF17" s="96"/>
      <c r="CG17" s="78" t="s">
        <v>211</v>
      </c>
      <c r="CH17" s="72" t="s">
        <v>152</v>
      </c>
      <c r="CI17" s="72" t="s">
        <v>302</v>
      </c>
      <c r="CJ17" s="72"/>
      <c r="CK17" s="72" t="s">
        <v>165</v>
      </c>
      <c r="CL17" s="72"/>
      <c r="CM17" s="72"/>
      <c r="CN17" s="96"/>
      <c r="CP17" s="111">
        <f t="shared" si="5"/>
        <v>0</v>
      </c>
    </row>
    <row r="18" spans="1:98" s="111" customFormat="1" ht="15" customHeight="1" x14ac:dyDescent="0.25">
      <c r="A18" s="18" t="s">
        <v>37</v>
      </c>
      <c r="B18" s="28">
        <v>7</v>
      </c>
      <c r="C18" s="76" t="s">
        <v>90</v>
      </c>
      <c r="D18" s="76"/>
      <c r="E18" s="39">
        <v>1</v>
      </c>
      <c r="F18" s="72"/>
      <c r="G18" s="72">
        <v>5</v>
      </c>
      <c r="H18" s="72"/>
      <c r="I18" s="39">
        <v>4</v>
      </c>
      <c r="J18" s="72"/>
      <c r="K18" s="72"/>
      <c r="L18" s="72"/>
      <c r="M18" s="72"/>
      <c r="N18" s="72"/>
      <c r="O18" s="72">
        <v>3</v>
      </c>
      <c r="P18" s="72"/>
      <c r="Q18" s="72"/>
      <c r="R18" s="72">
        <v>5</v>
      </c>
      <c r="S18" s="72"/>
      <c r="T18" s="72">
        <v>2</v>
      </c>
      <c r="U18" s="72"/>
      <c r="V18" s="72"/>
      <c r="W18" s="72"/>
      <c r="X18" s="72"/>
      <c r="Y18" s="72">
        <v>3</v>
      </c>
      <c r="Z18" s="72"/>
      <c r="AA18" s="72">
        <v>3</v>
      </c>
      <c r="AB18" s="72"/>
      <c r="AC18" s="72"/>
      <c r="AD18" s="72"/>
      <c r="AE18" s="72"/>
      <c r="AF18" s="72"/>
      <c r="AG18" s="72"/>
      <c r="AH18" s="31" t="str">
        <f t="shared" si="0"/>
        <v xml:space="preserve"> </v>
      </c>
      <c r="AI18" s="31" t="str">
        <f t="shared" si="1"/>
        <v xml:space="preserve"> </v>
      </c>
      <c r="AJ18" s="39">
        <v>2</v>
      </c>
      <c r="AK18" s="31" t="str">
        <f t="shared" si="2"/>
        <v xml:space="preserve"> </v>
      </c>
      <c r="AL18" s="31" t="str">
        <f t="shared" si="3"/>
        <v>b</v>
      </c>
      <c r="AM18" s="72"/>
      <c r="AN18" s="72"/>
      <c r="AO18" s="72"/>
      <c r="AP18" s="72"/>
      <c r="AQ18" s="72">
        <v>2</v>
      </c>
      <c r="AR18" s="72"/>
      <c r="AS18" s="72"/>
      <c r="AT18" s="72"/>
      <c r="AU18" s="72"/>
      <c r="AV18" s="72"/>
      <c r="AW18" s="72"/>
      <c r="AX18" s="72"/>
      <c r="AY18" s="72"/>
      <c r="AZ18" s="69">
        <f t="shared" si="4"/>
        <v>30</v>
      </c>
      <c r="BA18" s="78" t="s">
        <v>302</v>
      </c>
      <c r="BB18" s="72" t="s">
        <v>192</v>
      </c>
      <c r="BC18" s="72" t="s">
        <v>188</v>
      </c>
      <c r="BD18" s="92" t="s">
        <v>313</v>
      </c>
      <c r="BE18" s="72" t="s">
        <v>303</v>
      </c>
      <c r="BF18" s="92" t="s">
        <v>175</v>
      </c>
      <c r="BG18" s="77" t="s">
        <v>177</v>
      </c>
      <c r="BH18" s="79"/>
      <c r="BI18" s="72" t="s">
        <v>211</v>
      </c>
      <c r="BJ18" s="72" t="s">
        <v>188</v>
      </c>
      <c r="BK18" s="72" t="s">
        <v>302</v>
      </c>
      <c r="BL18" s="92" t="s">
        <v>303</v>
      </c>
      <c r="BM18" s="78"/>
      <c r="BN18" s="92" t="s">
        <v>317</v>
      </c>
      <c r="BO18" s="77" t="s">
        <v>317</v>
      </c>
      <c r="BP18" s="79"/>
      <c r="BQ18" s="72" t="s">
        <v>303</v>
      </c>
      <c r="BR18" s="72" t="s">
        <v>303</v>
      </c>
      <c r="BS18" s="78" t="s">
        <v>175</v>
      </c>
      <c r="BT18" s="92" t="s">
        <v>192</v>
      </c>
      <c r="BU18" s="72" t="s">
        <v>327</v>
      </c>
      <c r="BV18" s="92"/>
      <c r="BW18" s="77"/>
      <c r="BX18" s="79"/>
      <c r="BY18" s="78" t="s">
        <v>192</v>
      </c>
      <c r="BZ18" s="72" t="s">
        <v>192</v>
      </c>
      <c r="CA18" s="72" t="s">
        <v>211</v>
      </c>
      <c r="CB18" s="92" t="s">
        <v>313</v>
      </c>
      <c r="CC18" s="72" t="s">
        <v>317</v>
      </c>
      <c r="CD18" s="92" t="s">
        <v>302</v>
      </c>
      <c r="CE18" s="77" t="s">
        <v>418</v>
      </c>
      <c r="CF18" s="79"/>
      <c r="CG18" s="78"/>
      <c r="CH18" s="72" t="s">
        <v>192</v>
      </c>
      <c r="CI18" s="72" t="s">
        <v>188</v>
      </c>
      <c r="CJ18" s="92" t="s">
        <v>418</v>
      </c>
      <c r="CK18" s="72" t="s">
        <v>303</v>
      </c>
      <c r="CL18" s="92" t="s">
        <v>302</v>
      </c>
      <c r="CM18" s="77"/>
      <c r="CN18" s="79"/>
      <c r="CO18" s="49"/>
      <c r="CP18" s="111">
        <f t="shared" si="5"/>
        <v>0</v>
      </c>
      <c r="CQ18" s="49"/>
      <c r="CR18" s="49"/>
      <c r="CS18" s="49"/>
      <c r="CT18" s="49"/>
    </row>
    <row r="19" spans="1:98" s="111" customFormat="1" ht="15" customHeight="1" x14ac:dyDescent="0.25">
      <c r="A19" s="18" t="s">
        <v>37</v>
      </c>
      <c r="B19" s="28">
        <v>10</v>
      </c>
      <c r="C19" s="76" t="s">
        <v>130</v>
      </c>
      <c r="D19" s="113"/>
      <c r="E19" s="39">
        <v>1</v>
      </c>
      <c r="F19" s="80">
        <v>5</v>
      </c>
      <c r="G19" s="80"/>
      <c r="H19" s="39">
        <v>3</v>
      </c>
      <c r="I19" s="80"/>
      <c r="J19" s="80"/>
      <c r="K19" s="80"/>
      <c r="L19" s="80"/>
      <c r="M19" s="80"/>
      <c r="N19" s="80"/>
      <c r="O19" s="80">
        <v>3</v>
      </c>
      <c r="P19" s="80">
        <v>2</v>
      </c>
      <c r="Q19" s="80"/>
      <c r="R19" s="80">
        <v>5</v>
      </c>
      <c r="S19" s="80"/>
      <c r="T19" s="80">
        <v>2</v>
      </c>
      <c r="U19" s="80"/>
      <c r="V19" s="80">
        <v>2</v>
      </c>
      <c r="W19" s="80"/>
      <c r="X19" s="80"/>
      <c r="Y19" s="80"/>
      <c r="Z19" s="80"/>
      <c r="AA19" s="80"/>
      <c r="AB19" s="80"/>
      <c r="AC19" s="80"/>
      <c r="AD19" s="80">
        <v>2</v>
      </c>
      <c r="AE19" s="80"/>
      <c r="AF19" s="81"/>
      <c r="AG19" s="80"/>
      <c r="AH19" s="39" t="str">
        <f t="shared" si="0"/>
        <v xml:space="preserve"> </v>
      </c>
      <c r="AI19" s="39" t="str">
        <f t="shared" si="1"/>
        <v xml:space="preserve"> </v>
      </c>
      <c r="AJ19" s="39">
        <v>2</v>
      </c>
      <c r="AK19" s="39" t="str">
        <f t="shared" si="2"/>
        <v xml:space="preserve"> </v>
      </c>
      <c r="AL19" s="39" t="str">
        <f t="shared" si="3"/>
        <v>b</v>
      </c>
      <c r="AM19" s="80"/>
      <c r="AN19" s="80"/>
      <c r="AO19" s="80"/>
      <c r="AP19" s="131"/>
      <c r="AQ19" s="80">
        <v>2</v>
      </c>
      <c r="AR19" s="80"/>
      <c r="AS19" s="80"/>
      <c r="AT19" s="80"/>
      <c r="AU19" s="80"/>
      <c r="AV19" s="80"/>
      <c r="AW19" s="80"/>
      <c r="AX19" s="80"/>
      <c r="AY19" s="80"/>
      <c r="AZ19" s="69">
        <f t="shared" si="4"/>
        <v>29</v>
      </c>
      <c r="BA19" s="78" t="s">
        <v>188</v>
      </c>
      <c r="BB19" s="72" t="s">
        <v>192</v>
      </c>
      <c r="BC19" s="72" t="s">
        <v>302</v>
      </c>
      <c r="BD19" s="72" t="s">
        <v>313</v>
      </c>
      <c r="BE19" s="72" t="s">
        <v>165</v>
      </c>
      <c r="BF19" s="72" t="s">
        <v>313</v>
      </c>
      <c r="BG19" s="72"/>
      <c r="BH19" s="96"/>
      <c r="BI19" s="72" t="s">
        <v>266</v>
      </c>
      <c r="BJ19" s="72" t="s">
        <v>302</v>
      </c>
      <c r="BK19" s="72" t="s">
        <v>188</v>
      </c>
      <c r="BL19" s="72" t="s">
        <v>165</v>
      </c>
      <c r="BM19" s="78" t="s">
        <v>211</v>
      </c>
      <c r="BN19" s="72"/>
      <c r="BO19" s="72"/>
      <c r="BP19" s="96"/>
      <c r="BQ19" s="72" t="s">
        <v>165</v>
      </c>
      <c r="BR19" s="72" t="s">
        <v>165</v>
      </c>
      <c r="BS19" s="78"/>
      <c r="BT19" s="72" t="s">
        <v>192</v>
      </c>
      <c r="BU19" s="72" t="s">
        <v>327</v>
      </c>
      <c r="BV19" s="72" t="s">
        <v>183</v>
      </c>
      <c r="BW19" s="72" t="s">
        <v>183</v>
      </c>
      <c r="BX19" s="96"/>
      <c r="BY19" s="78" t="s">
        <v>192</v>
      </c>
      <c r="BZ19" s="72" t="s">
        <v>192</v>
      </c>
      <c r="CA19" s="72" t="s">
        <v>266</v>
      </c>
      <c r="CB19" s="72"/>
      <c r="CC19" s="72" t="s">
        <v>305</v>
      </c>
      <c r="CD19" s="72" t="s">
        <v>305</v>
      </c>
      <c r="CE19" s="72" t="s">
        <v>418</v>
      </c>
      <c r="CF19" s="96"/>
      <c r="CG19" s="78" t="s">
        <v>211</v>
      </c>
      <c r="CH19" s="72" t="s">
        <v>192</v>
      </c>
      <c r="CI19" s="72" t="s">
        <v>302</v>
      </c>
      <c r="CJ19" s="72" t="s">
        <v>418</v>
      </c>
      <c r="CK19" s="72" t="s">
        <v>165</v>
      </c>
      <c r="CL19" s="72" t="s">
        <v>188</v>
      </c>
      <c r="CM19" s="72"/>
      <c r="CN19" s="96"/>
      <c r="CP19" s="111">
        <f t="shared" si="5"/>
        <v>0</v>
      </c>
    </row>
    <row r="20" spans="1:98" s="111" customFormat="1" ht="15" customHeight="1" x14ac:dyDescent="0.25">
      <c r="A20" s="18" t="s">
        <v>37</v>
      </c>
      <c r="B20" s="28">
        <v>11</v>
      </c>
      <c r="C20" s="76" t="s">
        <v>131</v>
      </c>
      <c r="D20" s="113"/>
      <c r="E20" s="39">
        <v>1</v>
      </c>
      <c r="F20" s="80">
        <v>5</v>
      </c>
      <c r="G20" s="80"/>
      <c r="H20" s="39">
        <v>3</v>
      </c>
      <c r="I20" s="80"/>
      <c r="J20" s="80"/>
      <c r="K20" s="80"/>
      <c r="L20" s="80"/>
      <c r="M20" s="80"/>
      <c r="N20" s="80"/>
      <c r="O20" s="80">
        <v>3</v>
      </c>
      <c r="P20" s="80"/>
      <c r="Q20" s="80">
        <v>4</v>
      </c>
      <c r="R20" s="80"/>
      <c r="S20" s="80"/>
      <c r="T20" s="80">
        <v>2</v>
      </c>
      <c r="U20" s="80"/>
      <c r="V20" s="80">
        <v>2</v>
      </c>
      <c r="W20" s="80"/>
      <c r="X20" s="80"/>
      <c r="Y20" s="80"/>
      <c r="Z20" s="80">
        <v>2</v>
      </c>
      <c r="AA20" s="80"/>
      <c r="AB20" s="80"/>
      <c r="AC20" s="80"/>
      <c r="AD20" s="80">
        <v>2</v>
      </c>
      <c r="AE20" s="80"/>
      <c r="AF20" s="81"/>
      <c r="AG20" s="80"/>
      <c r="AH20" s="39" t="str">
        <f t="shared" si="0"/>
        <v xml:space="preserve"> </v>
      </c>
      <c r="AI20" s="39" t="str">
        <f t="shared" si="1"/>
        <v xml:space="preserve"> </v>
      </c>
      <c r="AJ20" s="39">
        <v>2</v>
      </c>
      <c r="AK20" s="39" t="str">
        <f t="shared" si="2"/>
        <v xml:space="preserve"> </v>
      </c>
      <c r="AL20" s="39" t="str">
        <f t="shared" si="3"/>
        <v>b</v>
      </c>
      <c r="AM20" s="80"/>
      <c r="AN20" s="80"/>
      <c r="AO20" s="80"/>
      <c r="AP20" s="80"/>
      <c r="AQ20" s="80">
        <v>2</v>
      </c>
      <c r="AR20" s="80"/>
      <c r="AS20" s="80"/>
      <c r="AT20" s="80"/>
      <c r="AU20" s="80" t="s">
        <v>74</v>
      </c>
      <c r="AV20" s="80"/>
      <c r="AW20" s="80"/>
      <c r="AX20" s="80"/>
      <c r="AY20" s="80"/>
      <c r="AZ20" s="69">
        <f t="shared" si="4"/>
        <v>28</v>
      </c>
      <c r="BA20" s="78" t="s">
        <v>188</v>
      </c>
      <c r="BB20" s="72" t="s">
        <v>152</v>
      </c>
      <c r="BC20" s="72" t="s">
        <v>302</v>
      </c>
      <c r="BD20" s="72" t="s">
        <v>313</v>
      </c>
      <c r="BE20" s="72" t="s">
        <v>165</v>
      </c>
      <c r="BF20" s="72" t="s">
        <v>313</v>
      </c>
      <c r="BG20" s="72"/>
      <c r="BH20" s="96"/>
      <c r="BI20" s="72" t="s">
        <v>266</v>
      </c>
      <c r="BJ20" s="72" t="s">
        <v>302</v>
      </c>
      <c r="BK20" s="72" t="s">
        <v>188</v>
      </c>
      <c r="BL20" s="72" t="s">
        <v>165</v>
      </c>
      <c r="BM20" s="78" t="s">
        <v>211</v>
      </c>
      <c r="BN20" s="72" t="s">
        <v>308</v>
      </c>
      <c r="BO20" s="72" t="s">
        <v>322</v>
      </c>
      <c r="BP20" s="96"/>
      <c r="BQ20" s="72" t="s">
        <v>165</v>
      </c>
      <c r="BR20" s="72" t="s">
        <v>165</v>
      </c>
      <c r="BS20" s="78" t="s">
        <v>320</v>
      </c>
      <c r="BT20" s="72" t="s">
        <v>152</v>
      </c>
      <c r="BU20" s="72" t="s">
        <v>302</v>
      </c>
      <c r="BV20" s="72"/>
      <c r="BW20" s="72"/>
      <c r="BX20" s="96"/>
      <c r="BY20" s="78" t="s">
        <v>160</v>
      </c>
      <c r="BZ20" s="72" t="s">
        <v>152</v>
      </c>
      <c r="CA20" s="72" t="s">
        <v>266</v>
      </c>
      <c r="CB20" s="72"/>
      <c r="CC20" s="72" t="s">
        <v>305</v>
      </c>
      <c r="CD20" s="72" t="s">
        <v>305</v>
      </c>
      <c r="CE20" s="72" t="s">
        <v>418</v>
      </c>
      <c r="CF20" s="96"/>
      <c r="CG20" s="78" t="s">
        <v>211</v>
      </c>
      <c r="CH20" s="72" t="s">
        <v>152</v>
      </c>
      <c r="CI20" s="72" t="s">
        <v>302</v>
      </c>
      <c r="CJ20" s="72" t="s">
        <v>418</v>
      </c>
      <c r="CK20" s="72" t="s">
        <v>165</v>
      </c>
      <c r="CL20" s="72" t="s">
        <v>188</v>
      </c>
      <c r="CM20" s="72"/>
      <c r="CN20" s="96"/>
      <c r="CP20" s="111">
        <f t="shared" si="5"/>
        <v>0</v>
      </c>
    </row>
    <row r="21" spans="1:98" s="111" customFormat="1" x14ac:dyDescent="0.25">
      <c r="A21" s="18" t="s">
        <v>37</v>
      </c>
      <c r="B21" s="28">
        <v>12</v>
      </c>
      <c r="C21" s="76" t="s">
        <v>132</v>
      </c>
      <c r="D21" s="113"/>
      <c r="E21" s="39">
        <v>1</v>
      </c>
      <c r="F21" s="80"/>
      <c r="G21" s="80">
        <v>5</v>
      </c>
      <c r="H21" s="80"/>
      <c r="I21" s="39">
        <v>4</v>
      </c>
      <c r="J21" s="80"/>
      <c r="K21" s="80"/>
      <c r="L21" s="80"/>
      <c r="M21" s="80"/>
      <c r="N21" s="80"/>
      <c r="O21" s="80">
        <v>3</v>
      </c>
      <c r="P21" s="80"/>
      <c r="Q21" s="80"/>
      <c r="R21" s="80">
        <v>5</v>
      </c>
      <c r="S21" s="80"/>
      <c r="T21" s="80">
        <v>2</v>
      </c>
      <c r="U21" s="80"/>
      <c r="V21" s="80"/>
      <c r="W21" s="80"/>
      <c r="X21" s="80"/>
      <c r="Y21" s="80"/>
      <c r="Z21" s="80"/>
      <c r="AA21" s="80">
        <v>3</v>
      </c>
      <c r="AB21" s="80"/>
      <c r="AC21" s="80"/>
      <c r="AD21" s="80">
        <v>2</v>
      </c>
      <c r="AE21" s="80"/>
      <c r="AF21" s="81"/>
      <c r="AG21" s="80"/>
      <c r="AH21" s="39" t="str">
        <f t="shared" si="0"/>
        <v xml:space="preserve"> </v>
      </c>
      <c r="AI21" s="39" t="str">
        <f t="shared" si="1"/>
        <v xml:space="preserve"> </v>
      </c>
      <c r="AJ21" s="39">
        <v>2</v>
      </c>
      <c r="AK21" s="39" t="str">
        <f t="shared" si="2"/>
        <v xml:space="preserve"> </v>
      </c>
      <c r="AL21" s="39" t="str">
        <f t="shared" si="3"/>
        <v>b</v>
      </c>
      <c r="AM21" s="80"/>
      <c r="AN21" s="80"/>
      <c r="AO21" s="80"/>
      <c r="AP21" s="80"/>
      <c r="AQ21" s="80">
        <v>2</v>
      </c>
      <c r="AR21" s="80"/>
      <c r="AS21" s="80">
        <v>1</v>
      </c>
      <c r="AT21" s="80"/>
      <c r="AU21" s="80"/>
      <c r="AV21" s="80"/>
      <c r="AW21" s="80"/>
      <c r="AX21" s="80"/>
      <c r="AY21" s="80"/>
      <c r="AZ21" s="69">
        <f t="shared" si="4"/>
        <v>30</v>
      </c>
      <c r="BA21" s="78" t="s">
        <v>188</v>
      </c>
      <c r="BB21" s="72" t="s">
        <v>192</v>
      </c>
      <c r="BC21" s="72" t="s">
        <v>302</v>
      </c>
      <c r="BD21" s="72" t="s">
        <v>312</v>
      </c>
      <c r="BE21" s="72" t="s">
        <v>303</v>
      </c>
      <c r="BF21" s="72" t="s">
        <v>313</v>
      </c>
      <c r="BG21" s="72"/>
      <c r="BH21" s="96"/>
      <c r="BI21" s="72" t="s">
        <v>211</v>
      </c>
      <c r="BJ21" s="72" t="s">
        <v>302</v>
      </c>
      <c r="BK21" s="72" t="s">
        <v>188</v>
      </c>
      <c r="BL21" s="72" t="s">
        <v>303</v>
      </c>
      <c r="BM21" s="78"/>
      <c r="BN21" s="72" t="s">
        <v>177</v>
      </c>
      <c r="BO21" s="72" t="s">
        <v>177</v>
      </c>
      <c r="BP21" s="96"/>
      <c r="BQ21" s="72" t="s">
        <v>303</v>
      </c>
      <c r="BR21" s="72" t="s">
        <v>303</v>
      </c>
      <c r="BS21" s="78" t="s">
        <v>217</v>
      </c>
      <c r="BT21" s="72" t="s">
        <v>192</v>
      </c>
      <c r="BU21" s="72" t="s">
        <v>302</v>
      </c>
      <c r="BV21" s="72"/>
      <c r="BW21" s="72"/>
      <c r="BX21" s="96"/>
      <c r="BY21" s="78" t="s">
        <v>192</v>
      </c>
      <c r="BZ21" s="72" t="s">
        <v>192</v>
      </c>
      <c r="CA21" s="72" t="s">
        <v>211</v>
      </c>
      <c r="CB21" s="72" t="s">
        <v>305</v>
      </c>
      <c r="CC21" s="72" t="s">
        <v>177</v>
      </c>
      <c r="CD21" s="72" t="s">
        <v>160</v>
      </c>
      <c r="CE21" s="72" t="s">
        <v>418</v>
      </c>
      <c r="CF21" s="96"/>
      <c r="CG21" s="78" t="s">
        <v>321</v>
      </c>
      <c r="CH21" s="72" t="s">
        <v>192</v>
      </c>
      <c r="CI21" s="72" t="s">
        <v>302</v>
      </c>
      <c r="CJ21" s="72" t="s">
        <v>418</v>
      </c>
      <c r="CK21" s="72" t="s">
        <v>303</v>
      </c>
      <c r="CL21" s="72" t="s">
        <v>188</v>
      </c>
      <c r="CM21" s="72"/>
      <c r="CN21" s="96"/>
      <c r="CP21" s="111">
        <f t="shared" si="5"/>
        <v>0</v>
      </c>
    </row>
    <row r="22" spans="1:98" s="111" customFormat="1" ht="15" customHeight="1" x14ac:dyDescent="0.25">
      <c r="A22" s="18" t="s">
        <v>37</v>
      </c>
      <c r="B22" s="28">
        <v>13</v>
      </c>
      <c r="C22" s="76" t="s">
        <v>133</v>
      </c>
      <c r="D22" s="113"/>
      <c r="E22" s="39">
        <v>1</v>
      </c>
      <c r="F22" s="80">
        <v>5</v>
      </c>
      <c r="G22" s="80"/>
      <c r="H22" s="80"/>
      <c r="I22" s="39">
        <v>4</v>
      </c>
      <c r="J22" s="80"/>
      <c r="K22" s="80"/>
      <c r="L22" s="80"/>
      <c r="M22" s="80"/>
      <c r="N22" s="80"/>
      <c r="O22" s="80">
        <v>3</v>
      </c>
      <c r="P22" s="80"/>
      <c r="Q22" s="80">
        <v>4</v>
      </c>
      <c r="R22" s="80"/>
      <c r="S22" s="80"/>
      <c r="T22" s="80"/>
      <c r="U22" s="80"/>
      <c r="V22" s="80">
        <v>2</v>
      </c>
      <c r="W22" s="80"/>
      <c r="X22" s="80"/>
      <c r="Y22" s="80"/>
      <c r="Z22" s="80">
        <v>2</v>
      </c>
      <c r="AA22" s="80"/>
      <c r="AB22" s="80"/>
      <c r="AC22" s="80"/>
      <c r="AD22" s="80">
        <v>2</v>
      </c>
      <c r="AE22" s="80"/>
      <c r="AF22" s="81"/>
      <c r="AG22" s="80"/>
      <c r="AH22" s="39" t="str">
        <f t="shared" si="0"/>
        <v xml:space="preserve"> </v>
      </c>
      <c r="AI22" s="39" t="str">
        <f t="shared" si="1"/>
        <v xml:space="preserve"> </v>
      </c>
      <c r="AJ22" s="39">
        <v>2</v>
      </c>
      <c r="AK22" s="39" t="str">
        <f t="shared" si="2"/>
        <v xml:space="preserve"> </v>
      </c>
      <c r="AL22" s="39" t="str">
        <f t="shared" si="3"/>
        <v>b</v>
      </c>
      <c r="AM22" s="80"/>
      <c r="AN22" s="80"/>
      <c r="AO22" s="80"/>
      <c r="AP22" s="80"/>
      <c r="AQ22" s="80"/>
      <c r="AR22" s="80">
        <v>3</v>
      </c>
      <c r="AS22" s="80">
        <v>1</v>
      </c>
      <c r="AT22" s="80"/>
      <c r="AU22" s="80"/>
      <c r="AV22" s="80"/>
      <c r="AW22" s="80"/>
      <c r="AX22" s="80"/>
      <c r="AY22" s="80"/>
      <c r="AZ22" s="69">
        <f t="shared" si="4"/>
        <v>29</v>
      </c>
      <c r="BA22" s="78" t="s">
        <v>188</v>
      </c>
      <c r="BB22" s="72" t="s">
        <v>152</v>
      </c>
      <c r="BC22" s="72" t="s">
        <v>302</v>
      </c>
      <c r="BD22" s="72" t="s">
        <v>312</v>
      </c>
      <c r="BE22" s="72" t="s">
        <v>165</v>
      </c>
      <c r="BF22" s="72" t="s">
        <v>311</v>
      </c>
      <c r="BG22" s="72"/>
      <c r="BH22" s="96"/>
      <c r="BI22" s="72" t="s">
        <v>266</v>
      </c>
      <c r="BJ22" s="72" t="s">
        <v>302</v>
      </c>
      <c r="BK22" s="72" t="s">
        <v>188</v>
      </c>
      <c r="BL22" s="72" t="s">
        <v>165</v>
      </c>
      <c r="BM22" s="78" t="s">
        <v>211</v>
      </c>
      <c r="BN22" s="72" t="s">
        <v>308</v>
      </c>
      <c r="BO22" s="72" t="s">
        <v>322</v>
      </c>
      <c r="BP22" s="96"/>
      <c r="BQ22" s="72" t="s">
        <v>165</v>
      </c>
      <c r="BR22" s="72" t="s">
        <v>165</v>
      </c>
      <c r="BS22" s="78" t="s">
        <v>217</v>
      </c>
      <c r="BT22" s="72" t="s">
        <v>152</v>
      </c>
      <c r="BU22" s="72" t="s">
        <v>302</v>
      </c>
      <c r="BV22" s="72"/>
      <c r="BW22" s="72"/>
      <c r="BX22" s="96"/>
      <c r="BY22" s="78" t="s">
        <v>160</v>
      </c>
      <c r="BZ22" s="72" t="s">
        <v>152</v>
      </c>
      <c r="CA22" s="72" t="s">
        <v>266</v>
      </c>
      <c r="CB22" s="72" t="s">
        <v>305</v>
      </c>
      <c r="CC22" s="72"/>
      <c r="CD22" s="72"/>
      <c r="CE22" s="72"/>
      <c r="CF22" s="96"/>
      <c r="CG22" s="78" t="s">
        <v>211</v>
      </c>
      <c r="CH22" s="72" t="s">
        <v>152</v>
      </c>
      <c r="CI22" s="72" t="s">
        <v>302</v>
      </c>
      <c r="CJ22" s="72" t="s">
        <v>315</v>
      </c>
      <c r="CK22" s="72" t="s">
        <v>165</v>
      </c>
      <c r="CL22" s="72" t="s">
        <v>188</v>
      </c>
      <c r="CM22" s="72"/>
      <c r="CN22" s="96"/>
      <c r="CP22" s="111">
        <f t="shared" si="5"/>
        <v>0</v>
      </c>
    </row>
    <row r="23" spans="1:98" s="111" customFormat="1" x14ac:dyDescent="0.25">
      <c r="A23" s="18" t="s">
        <v>37</v>
      </c>
      <c r="B23" s="28">
        <v>14</v>
      </c>
      <c r="C23" s="76" t="s">
        <v>134</v>
      </c>
      <c r="D23" s="113"/>
      <c r="E23" s="39">
        <v>1</v>
      </c>
      <c r="F23" s="80"/>
      <c r="G23" s="80">
        <v>5</v>
      </c>
      <c r="H23" s="39">
        <v>3</v>
      </c>
      <c r="I23" s="80"/>
      <c r="J23" s="80"/>
      <c r="K23" s="39">
        <v>3</v>
      </c>
      <c r="L23" s="80">
        <v>2</v>
      </c>
      <c r="M23" s="80"/>
      <c r="N23" s="80"/>
      <c r="O23" s="80"/>
      <c r="P23" s="80"/>
      <c r="Q23" s="80">
        <v>4</v>
      </c>
      <c r="R23" s="80"/>
      <c r="S23" s="80"/>
      <c r="T23" s="80"/>
      <c r="U23" s="80"/>
      <c r="V23" s="80"/>
      <c r="W23" s="80"/>
      <c r="X23" s="80"/>
      <c r="Y23" s="80"/>
      <c r="Z23" s="80">
        <v>2</v>
      </c>
      <c r="AA23" s="80"/>
      <c r="AB23" s="80">
        <v>2</v>
      </c>
      <c r="AC23" s="80"/>
      <c r="AD23" s="80"/>
      <c r="AE23" s="80"/>
      <c r="AF23" s="81">
        <v>2</v>
      </c>
      <c r="AG23" s="80"/>
      <c r="AH23" s="39" t="str">
        <f t="shared" si="0"/>
        <v xml:space="preserve"> </v>
      </c>
      <c r="AI23" s="39" t="str">
        <f t="shared" si="1"/>
        <v xml:space="preserve"> </v>
      </c>
      <c r="AJ23" s="39">
        <v>2</v>
      </c>
      <c r="AK23" s="39" t="str">
        <f t="shared" si="2"/>
        <v>m</v>
      </c>
      <c r="AL23" s="39" t="str">
        <f t="shared" si="3"/>
        <v xml:space="preserve"> </v>
      </c>
      <c r="AM23" s="80"/>
      <c r="AN23" s="80"/>
      <c r="AO23" s="80">
        <v>2</v>
      </c>
      <c r="AP23" s="72"/>
      <c r="AQ23" s="80"/>
      <c r="AR23" s="80"/>
      <c r="AS23" s="80">
        <v>1</v>
      </c>
      <c r="AT23" s="80"/>
      <c r="AU23" s="80"/>
      <c r="AV23" s="80"/>
      <c r="AW23" s="80"/>
      <c r="AX23" s="80"/>
      <c r="AY23" s="80"/>
      <c r="AZ23" s="69">
        <f t="shared" si="4"/>
        <v>29</v>
      </c>
      <c r="BA23" s="78"/>
      <c r="BB23" s="72" t="s">
        <v>152</v>
      </c>
      <c r="BC23" s="72" t="s">
        <v>302</v>
      </c>
      <c r="BD23" s="72" t="s">
        <v>304</v>
      </c>
      <c r="BE23" s="72" t="s">
        <v>303</v>
      </c>
      <c r="BF23" s="72" t="s">
        <v>153</v>
      </c>
      <c r="BG23" s="72" t="s">
        <v>211</v>
      </c>
      <c r="BH23" s="96"/>
      <c r="BI23" s="72" t="s">
        <v>189</v>
      </c>
      <c r="BJ23" s="72" t="s">
        <v>302</v>
      </c>
      <c r="BK23" s="72"/>
      <c r="BL23" s="72" t="s">
        <v>303</v>
      </c>
      <c r="BM23" s="78" t="s">
        <v>310</v>
      </c>
      <c r="BN23" s="72" t="s">
        <v>308</v>
      </c>
      <c r="BO23" s="72" t="s">
        <v>322</v>
      </c>
      <c r="BP23" s="96"/>
      <c r="BQ23" s="72" t="s">
        <v>303</v>
      </c>
      <c r="BR23" s="72" t="s">
        <v>303</v>
      </c>
      <c r="BS23" s="78" t="s">
        <v>217</v>
      </c>
      <c r="BT23" s="72" t="s">
        <v>152</v>
      </c>
      <c r="BU23" s="72" t="s">
        <v>160</v>
      </c>
      <c r="BV23" s="72" t="s">
        <v>153</v>
      </c>
      <c r="BW23" s="72" t="s">
        <v>153</v>
      </c>
      <c r="BX23" s="96"/>
      <c r="BY23" s="78" t="s">
        <v>160</v>
      </c>
      <c r="BZ23" s="72" t="s">
        <v>152</v>
      </c>
      <c r="CA23" s="72" t="s">
        <v>189</v>
      </c>
      <c r="CB23" s="72" t="s">
        <v>304</v>
      </c>
      <c r="CC23" s="72"/>
      <c r="CD23" s="72"/>
      <c r="CE23" s="72"/>
      <c r="CF23" s="96"/>
      <c r="CG23" s="78" t="s">
        <v>211</v>
      </c>
      <c r="CH23" s="72" t="s">
        <v>152</v>
      </c>
      <c r="CI23" s="72" t="s">
        <v>302</v>
      </c>
      <c r="CJ23" s="72" t="s">
        <v>326</v>
      </c>
      <c r="CK23" s="72" t="s">
        <v>303</v>
      </c>
      <c r="CL23" s="72" t="s">
        <v>326</v>
      </c>
      <c r="CM23" s="72" t="s">
        <v>310</v>
      </c>
      <c r="CN23" s="96"/>
      <c r="CP23" s="111">
        <f t="shared" si="5"/>
        <v>2</v>
      </c>
    </row>
    <row r="24" spans="1:98" s="111" customFormat="1" ht="15" customHeight="1" x14ac:dyDescent="0.25">
      <c r="A24" s="18" t="s">
        <v>37</v>
      </c>
      <c r="B24" s="28">
        <v>15</v>
      </c>
      <c r="C24" s="76" t="s">
        <v>135</v>
      </c>
      <c r="D24" s="113"/>
      <c r="E24" s="39">
        <v>1</v>
      </c>
      <c r="F24" s="80">
        <v>5</v>
      </c>
      <c r="G24" s="80"/>
      <c r="H24" s="80"/>
      <c r="I24" s="39">
        <v>4</v>
      </c>
      <c r="J24" s="80"/>
      <c r="K24" s="39">
        <v>3</v>
      </c>
      <c r="L24" s="80"/>
      <c r="M24" s="80"/>
      <c r="N24" s="80"/>
      <c r="O24" s="80">
        <v>3</v>
      </c>
      <c r="P24" s="80"/>
      <c r="Q24" s="80">
        <v>4</v>
      </c>
      <c r="R24" s="80"/>
      <c r="S24" s="80"/>
      <c r="T24" s="80"/>
      <c r="U24" s="80"/>
      <c r="V24" s="80"/>
      <c r="W24" s="80"/>
      <c r="X24" s="80"/>
      <c r="Y24" s="80"/>
      <c r="Z24" s="80"/>
      <c r="AA24" s="80">
        <v>3</v>
      </c>
      <c r="AB24" s="80"/>
      <c r="AC24" s="80"/>
      <c r="AD24" s="80"/>
      <c r="AE24" s="80"/>
      <c r="AF24" s="81"/>
      <c r="AG24" s="80">
        <v>2</v>
      </c>
      <c r="AH24" s="39" t="str">
        <f t="shared" si="0"/>
        <v xml:space="preserve"> </v>
      </c>
      <c r="AI24" s="39" t="str">
        <f t="shared" si="1"/>
        <v>b</v>
      </c>
      <c r="AJ24" s="80"/>
      <c r="AK24" s="39" t="str">
        <f t="shared" si="2"/>
        <v xml:space="preserve"> </v>
      </c>
      <c r="AL24" s="39" t="str">
        <f t="shared" si="3"/>
        <v xml:space="preserve"> </v>
      </c>
      <c r="AM24" s="80"/>
      <c r="AN24" s="80"/>
      <c r="AO24" s="80"/>
      <c r="AP24" s="80"/>
      <c r="AQ24" s="80">
        <v>2</v>
      </c>
      <c r="AR24" s="80"/>
      <c r="AS24" s="80">
        <v>1</v>
      </c>
      <c r="AT24" s="80"/>
      <c r="AU24" s="80"/>
      <c r="AV24" s="80"/>
      <c r="AW24" s="80"/>
      <c r="AX24" s="80"/>
      <c r="AY24" s="80"/>
      <c r="AZ24" s="69">
        <f t="shared" si="4"/>
        <v>28</v>
      </c>
      <c r="BA24" s="78" t="s">
        <v>188</v>
      </c>
      <c r="BB24" s="72" t="s">
        <v>152</v>
      </c>
      <c r="BC24" s="72" t="s">
        <v>302</v>
      </c>
      <c r="BD24" s="72" t="s">
        <v>313</v>
      </c>
      <c r="BE24" s="72" t="s">
        <v>165</v>
      </c>
      <c r="BF24" s="72" t="s">
        <v>153</v>
      </c>
      <c r="BG24" s="72" t="s">
        <v>186</v>
      </c>
      <c r="BH24" s="96"/>
      <c r="BI24" s="72" t="s">
        <v>211</v>
      </c>
      <c r="BJ24" s="72" t="s">
        <v>302</v>
      </c>
      <c r="BK24" s="72" t="s">
        <v>188</v>
      </c>
      <c r="BL24" s="72" t="s">
        <v>165</v>
      </c>
      <c r="BM24" s="78"/>
      <c r="BN24" s="72" t="s">
        <v>177</v>
      </c>
      <c r="BO24" s="72" t="s">
        <v>177</v>
      </c>
      <c r="BP24" s="96"/>
      <c r="BQ24" s="72" t="s">
        <v>165</v>
      </c>
      <c r="BR24" s="72" t="s">
        <v>165</v>
      </c>
      <c r="BS24" s="78" t="s">
        <v>186</v>
      </c>
      <c r="BT24" s="72" t="s">
        <v>152</v>
      </c>
      <c r="BU24" s="72" t="s">
        <v>302</v>
      </c>
      <c r="BV24" s="72" t="s">
        <v>153</v>
      </c>
      <c r="BW24" s="72" t="s">
        <v>153</v>
      </c>
      <c r="BX24" s="96"/>
      <c r="BY24" s="78" t="s">
        <v>160</v>
      </c>
      <c r="BZ24" s="72" t="s">
        <v>152</v>
      </c>
      <c r="CA24" s="72" t="s">
        <v>211</v>
      </c>
      <c r="CB24" s="72" t="s">
        <v>313</v>
      </c>
      <c r="CC24" s="72" t="s">
        <v>177</v>
      </c>
      <c r="CD24" s="72"/>
      <c r="CE24" s="72" t="s">
        <v>161</v>
      </c>
      <c r="CF24" s="96"/>
      <c r="CG24" s="78" t="s">
        <v>313</v>
      </c>
      <c r="CH24" s="72" t="s">
        <v>152</v>
      </c>
      <c r="CI24" s="72" t="s">
        <v>302</v>
      </c>
      <c r="CJ24" s="72"/>
      <c r="CK24" s="72" t="s">
        <v>165</v>
      </c>
      <c r="CL24" s="72" t="s">
        <v>188</v>
      </c>
      <c r="CM24" s="72"/>
      <c r="CN24" s="96"/>
      <c r="CP24" s="111">
        <f t="shared" si="5"/>
        <v>0</v>
      </c>
    </row>
    <row r="25" spans="1:98" s="111" customFormat="1" ht="15" customHeight="1" x14ac:dyDescent="0.25">
      <c r="A25" s="18" t="s">
        <v>37</v>
      </c>
      <c r="B25" s="28">
        <v>16</v>
      </c>
      <c r="C25" s="76" t="s">
        <v>136</v>
      </c>
      <c r="D25" s="113"/>
      <c r="E25" s="39">
        <v>1</v>
      </c>
      <c r="F25" s="80"/>
      <c r="G25" s="80">
        <v>5</v>
      </c>
      <c r="H25" s="80"/>
      <c r="I25" s="39">
        <v>4</v>
      </c>
      <c r="J25" s="80"/>
      <c r="K25" s="80"/>
      <c r="L25" s="80"/>
      <c r="M25" s="80"/>
      <c r="N25" s="80"/>
      <c r="O25" s="80">
        <v>3</v>
      </c>
      <c r="P25" s="80"/>
      <c r="Q25" s="80"/>
      <c r="R25" s="80">
        <v>5</v>
      </c>
      <c r="S25" s="80"/>
      <c r="T25" s="80"/>
      <c r="U25" s="80"/>
      <c r="V25" s="80"/>
      <c r="W25" s="80">
        <v>3</v>
      </c>
      <c r="X25" s="80"/>
      <c r="Y25" s="80"/>
      <c r="Z25" s="80"/>
      <c r="AA25" s="80">
        <v>3</v>
      </c>
      <c r="AB25" s="80">
        <v>2</v>
      </c>
      <c r="AC25" s="80"/>
      <c r="AD25" s="80"/>
      <c r="AE25" s="80"/>
      <c r="AF25" s="81">
        <v>2</v>
      </c>
      <c r="AG25" s="80"/>
      <c r="AH25" s="39" t="str">
        <f t="shared" si="0"/>
        <v xml:space="preserve"> </v>
      </c>
      <c r="AI25" s="39" t="str">
        <f t="shared" si="1"/>
        <v xml:space="preserve"> </v>
      </c>
      <c r="AJ25" s="39">
        <v>2</v>
      </c>
      <c r="AK25" s="39" t="str">
        <f t="shared" si="2"/>
        <v xml:space="preserve"> </v>
      </c>
      <c r="AL25" s="39" t="str">
        <f t="shared" si="3"/>
        <v>b</v>
      </c>
      <c r="AM25" s="80"/>
      <c r="AN25" s="80"/>
      <c r="AO25" s="80"/>
      <c r="AP25" s="131"/>
      <c r="AQ25" s="80"/>
      <c r="AR25" s="80"/>
      <c r="AS25" s="80">
        <v>1</v>
      </c>
      <c r="AT25" s="80"/>
      <c r="AU25" s="80"/>
      <c r="AV25" s="80"/>
      <c r="AW25" s="80"/>
      <c r="AX25" s="80"/>
      <c r="AY25" s="80"/>
      <c r="AZ25" s="69">
        <f t="shared" si="4"/>
        <v>31</v>
      </c>
      <c r="BA25" s="78" t="s">
        <v>188</v>
      </c>
      <c r="BB25" s="72" t="s">
        <v>192</v>
      </c>
      <c r="BC25" s="72" t="s">
        <v>302</v>
      </c>
      <c r="BD25" s="72" t="s">
        <v>304</v>
      </c>
      <c r="BE25" s="72" t="s">
        <v>303</v>
      </c>
      <c r="BF25" s="72"/>
      <c r="BG25" s="72"/>
      <c r="BH25" s="96"/>
      <c r="BI25" s="72" t="s">
        <v>211</v>
      </c>
      <c r="BJ25" s="72" t="s">
        <v>302</v>
      </c>
      <c r="BK25" s="72" t="s">
        <v>188</v>
      </c>
      <c r="BL25" s="72" t="s">
        <v>303</v>
      </c>
      <c r="BM25" s="78" t="s">
        <v>310</v>
      </c>
      <c r="BN25" s="72" t="s">
        <v>177</v>
      </c>
      <c r="BO25" s="72" t="s">
        <v>177</v>
      </c>
      <c r="BP25" s="96"/>
      <c r="BQ25" s="72" t="s">
        <v>303</v>
      </c>
      <c r="BR25" s="72" t="s">
        <v>303</v>
      </c>
      <c r="BS25" s="78" t="s">
        <v>217</v>
      </c>
      <c r="BT25" s="72" t="s">
        <v>192</v>
      </c>
      <c r="BU25" s="72" t="s">
        <v>302</v>
      </c>
      <c r="BV25" s="72" t="s">
        <v>319</v>
      </c>
      <c r="BW25" s="72" t="s">
        <v>319</v>
      </c>
      <c r="BX25" s="96"/>
      <c r="BY25" s="78" t="s">
        <v>192</v>
      </c>
      <c r="BZ25" s="72" t="s">
        <v>192</v>
      </c>
      <c r="CA25" s="72" t="s">
        <v>211</v>
      </c>
      <c r="CB25" s="72" t="s">
        <v>304</v>
      </c>
      <c r="CC25" s="72" t="s">
        <v>177</v>
      </c>
      <c r="CD25" s="72" t="s">
        <v>160</v>
      </c>
      <c r="CE25" s="72"/>
      <c r="CF25" s="96"/>
      <c r="CG25" s="78"/>
      <c r="CH25" s="72" t="s">
        <v>192</v>
      </c>
      <c r="CI25" s="72" t="s">
        <v>302</v>
      </c>
      <c r="CJ25" s="72" t="s">
        <v>319</v>
      </c>
      <c r="CK25" s="72" t="s">
        <v>303</v>
      </c>
      <c r="CL25" s="72" t="s">
        <v>188</v>
      </c>
      <c r="CM25" s="72" t="s">
        <v>310</v>
      </c>
      <c r="CN25" s="96"/>
      <c r="CP25" s="111">
        <f t="shared" si="5"/>
        <v>0</v>
      </c>
    </row>
    <row r="26" spans="1:98" s="111" customFormat="1" ht="15" customHeight="1" x14ac:dyDescent="0.25">
      <c r="A26" s="18" t="s">
        <v>37</v>
      </c>
      <c r="B26" s="28">
        <v>17</v>
      </c>
      <c r="C26" s="76" t="s">
        <v>137</v>
      </c>
      <c r="D26" s="113"/>
      <c r="E26" s="39">
        <v>1</v>
      </c>
      <c r="F26" s="80"/>
      <c r="G26" s="80">
        <v>5</v>
      </c>
      <c r="H26" s="80"/>
      <c r="I26" s="39">
        <v>4</v>
      </c>
      <c r="J26" s="80"/>
      <c r="K26" s="80"/>
      <c r="L26" s="80">
        <v>2</v>
      </c>
      <c r="M26" s="80"/>
      <c r="N26" s="80"/>
      <c r="O26" s="80">
        <v>3</v>
      </c>
      <c r="P26" s="80"/>
      <c r="Q26" s="80">
        <v>4</v>
      </c>
      <c r="R26" s="80"/>
      <c r="S26" s="80"/>
      <c r="T26" s="80"/>
      <c r="U26" s="80"/>
      <c r="V26" s="80"/>
      <c r="W26" s="80"/>
      <c r="X26" s="80"/>
      <c r="Y26" s="80"/>
      <c r="Z26" s="80">
        <v>2</v>
      </c>
      <c r="AA26" s="80"/>
      <c r="AB26" s="80"/>
      <c r="AC26" s="80"/>
      <c r="AD26" s="80"/>
      <c r="AE26" s="80">
        <v>3</v>
      </c>
      <c r="AF26" s="81"/>
      <c r="AG26" s="80"/>
      <c r="AH26" s="39" t="str">
        <f t="shared" si="0"/>
        <v xml:space="preserve"> </v>
      </c>
      <c r="AI26" s="39" t="str">
        <f t="shared" si="1"/>
        <v xml:space="preserve"> </v>
      </c>
      <c r="AJ26" s="39">
        <v>2</v>
      </c>
      <c r="AK26" s="39" t="str">
        <f t="shared" si="2"/>
        <v>m</v>
      </c>
      <c r="AL26" s="39" t="str">
        <f t="shared" si="3"/>
        <v xml:space="preserve"> </v>
      </c>
      <c r="AM26" s="80"/>
      <c r="AN26" s="80"/>
      <c r="AO26" s="80"/>
      <c r="AP26" s="39">
        <v>3</v>
      </c>
      <c r="AQ26" s="80"/>
      <c r="AR26" s="80"/>
      <c r="AS26" s="80"/>
      <c r="AT26" s="80"/>
      <c r="AU26" s="80"/>
      <c r="AV26" s="80"/>
      <c r="AW26" s="80"/>
      <c r="AX26" s="80"/>
      <c r="AY26" s="80"/>
      <c r="AZ26" s="69">
        <f t="shared" si="4"/>
        <v>29</v>
      </c>
      <c r="BA26" s="78" t="s">
        <v>188</v>
      </c>
      <c r="BB26" s="72" t="s">
        <v>152</v>
      </c>
      <c r="BC26" s="72" t="s">
        <v>302</v>
      </c>
      <c r="BD26" s="72" t="s">
        <v>323</v>
      </c>
      <c r="BE26" s="72" t="s">
        <v>303</v>
      </c>
      <c r="BF26" s="72"/>
      <c r="BG26" s="72" t="s">
        <v>211</v>
      </c>
      <c r="BH26" s="96"/>
      <c r="BI26" s="72" t="s">
        <v>189</v>
      </c>
      <c r="BJ26" s="72" t="s">
        <v>302</v>
      </c>
      <c r="BK26" s="72" t="s">
        <v>188</v>
      </c>
      <c r="BL26" s="72" t="s">
        <v>303</v>
      </c>
      <c r="BM26" s="78" t="s">
        <v>316</v>
      </c>
      <c r="BN26" s="72" t="s">
        <v>308</v>
      </c>
      <c r="BO26" s="72" t="s">
        <v>322</v>
      </c>
      <c r="BP26" s="96"/>
      <c r="BQ26" s="72" t="s">
        <v>303</v>
      </c>
      <c r="BR26" s="72" t="s">
        <v>303</v>
      </c>
      <c r="BS26" s="78" t="s">
        <v>320</v>
      </c>
      <c r="BT26" s="72" t="s">
        <v>152</v>
      </c>
      <c r="BU26" s="72" t="s">
        <v>302</v>
      </c>
      <c r="BV26" s="72"/>
      <c r="BW26" s="72"/>
      <c r="BX26" s="96"/>
      <c r="BY26" s="78" t="s">
        <v>160</v>
      </c>
      <c r="BZ26" s="72" t="s">
        <v>152</v>
      </c>
      <c r="CA26" s="72" t="s">
        <v>189</v>
      </c>
      <c r="CB26" s="72" t="s">
        <v>324</v>
      </c>
      <c r="CC26" s="72"/>
      <c r="CD26" s="72" t="s">
        <v>324</v>
      </c>
      <c r="CE26" s="72"/>
      <c r="CF26" s="96"/>
      <c r="CG26" s="78" t="s">
        <v>316</v>
      </c>
      <c r="CH26" s="72" t="s">
        <v>152</v>
      </c>
      <c r="CI26" s="72" t="s">
        <v>302</v>
      </c>
      <c r="CJ26" s="72" t="s">
        <v>316</v>
      </c>
      <c r="CK26" s="72" t="s">
        <v>303</v>
      </c>
      <c r="CL26" s="72" t="s">
        <v>188</v>
      </c>
      <c r="CM26" s="72"/>
      <c r="CN26" s="96"/>
      <c r="CP26" s="111">
        <f t="shared" si="5"/>
        <v>3</v>
      </c>
    </row>
    <row r="27" spans="1:98" s="111" customFormat="1" ht="15" customHeight="1" x14ac:dyDescent="0.25">
      <c r="A27" s="18" t="s">
        <v>37</v>
      </c>
      <c r="B27" s="28">
        <v>18</v>
      </c>
      <c r="C27" s="76" t="s">
        <v>138</v>
      </c>
      <c r="D27" s="113"/>
      <c r="E27" s="39">
        <v>1</v>
      </c>
      <c r="F27" s="80"/>
      <c r="G27" s="80">
        <v>5</v>
      </c>
      <c r="H27" s="80"/>
      <c r="I27" s="39">
        <v>4</v>
      </c>
      <c r="J27" s="80"/>
      <c r="K27" s="80"/>
      <c r="L27" s="80"/>
      <c r="M27" s="80"/>
      <c r="N27" s="80"/>
      <c r="O27" s="80">
        <v>3</v>
      </c>
      <c r="P27" s="80"/>
      <c r="Q27" s="80"/>
      <c r="R27" s="80">
        <v>5</v>
      </c>
      <c r="S27" s="80"/>
      <c r="T27" s="80"/>
      <c r="U27" s="80">
        <v>2</v>
      </c>
      <c r="V27" s="80"/>
      <c r="W27" s="80">
        <v>3</v>
      </c>
      <c r="X27" s="80"/>
      <c r="Y27" s="80">
        <v>3</v>
      </c>
      <c r="Z27" s="80"/>
      <c r="AA27" s="80"/>
      <c r="AB27" s="80"/>
      <c r="AC27" s="80"/>
      <c r="AD27" s="80">
        <v>2</v>
      </c>
      <c r="AE27" s="80"/>
      <c r="AF27" s="81"/>
      <c r="AG27" s="80"/>
      <c r="AH27" s="39" t="str">
        <f t="shared" si="0"/>
        <v xml:space="preserve"> </v>
      </c>
      <c r="AI27" s="39" t="str">
        <f t="shared" si="1"/>
        <v xml:space="preserve"> </v>
      </c>
      <c r="AJ27" s="39">
        <v>2</v>
      </c>
      <c r="AK27" s="39" t="str">
        <f t="shared" si="2"/>
        <v xml:space="preserve"> </v>
      </c>
      <c r="AL27" s="39" t="str">
        <f t="shared" si="3"/>
        <v>b</v>
      </c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69">
        <f t="shared" si="4"/>
        <v>30</v>
      </c>
      <c r="BA27" s="78" t="s">
        <v>188</v>
      </c>
      <c r="BB27" s="72" t="s">
        <v>192</v>
      </c>
      <c r="BC27" s="72" t="s">
        <v>302</v>
      </c>
      <c r="BD27" s="72" t="s">
        <v>312</v>
      </c>
      <c r="BE27" s="72" t="s">
        <v>303</v>
      </c>
      <c r="BF27" s="72" t="s">
        <v>198</v>
      </c>
      <c r="BG27" s="72"/>
      <c r="BH27" s="96"/>
      <c r="BI27" s="72" t="s">
        <v>211</v>
      </c>
      <c r="BJ27" s="72" t="s">
        <v>302</v>
      </c>
      <c r="BK27" s="72" t="s">
        <v>188</v>
      </c>
      <c r="BL27" s="72" t="s">
        <v>303</v>
      </c>
      <c r="BM27" s="78"/>
      <c r="BN27" s="72" t="s">
        <v>317</v>
      </c>
      <c r="BO27" s="72" t="s">
        <v>317</v>
      </c>
      <c r="BP27" s="96"/>
      <c r="BQ27" s="72" t="s">
        <v>303</v>
      </c>
      <c r="BR27" s="72" t="s">
        <v>303</v>
      </c>
      <c r="BS27" s="78" t="s">
        <v>198</v>
      </c>
      <c r="BT27" s="72" t="s">
        <v>192</v>
      </c>
      <c r="BU27" s="72" t="s">
        <v>302</v>
      </c>
      <c r="BV27" s="72" t="s">
        <v>319</v>
      </c>
      <c r="BW27" s="72" t="s">
        <v>319</v>
      </c>
      <c r="BX27" s="96"/>
      <c r="BY27" s="78" t="s">
        <v>192</v>
      </c>
      <c r="BZ27" s="72" t="s">
        <v>192</v>
      </c>
      <c r="CA27" s="72" t="s">
        <v>211</v>
      </c>
      <c r="CB27" s="72" t="s">
        <v>305</v>
      </c>
      <c r="CC27" s="72" t="s">
        <v>317</v>
      </c>
      <c r="CD27" s="72" t="s">
        <v>160</v>
      </c>
      <c r="CE27" s="72"/>
      <c r="CF27" s="96"/>
      <c r="CG27" s="78"/>
      <c r="CH27" s="72" t="s">
        <v>192</v>
      </c>
      <c r="CI27" s="72" t="s">
        <v>302</v>
      </c>
      <c r="CJ27" s="72" t="s">
        <v>319</v>
      </c>
      <c r="CK27" s="72" t="s">
        <v>303</v>
      </c>
      <c r="CL27" s="72" t="s">
        <v>188</v>
      </c>
      <c r="CM27" s="72"/>
      <c r="CN27" s="96"/>
      <c r="CP27" s="111">
        <f t="shared" si="5"/>
        <v>0</v>
      </c>
    </row>
    <row r="28" spans="1:98" s="111" customFormat="1" ht="15" customHeight="1" x14ac:dyDescent="0.25">
      <c r="A28" s="18" t="s">
        <v>37</v>
      </c>
      <c r="B28" s="28">
        <v>19</v>
      </c>
      <c r="C28" s="76" t="s">
        <v>139</v>
      </c>
      <c r="D28" s="113"/>
      <c r="E28" s="39">
        <v>1</v>
      </c>
      <c r="F28" s="80"/>
      <c r="G28" s="80">
        <v>5</v>
      </c>
      <c r="H28" s="80"/>
      <c r="I28" s="39">
        <v>4</v>
      </c>
      <c r="J28" s="80"/>
      <c r="K28" s="80"/>
      <c r="L28" s="80">
        <v>2</v>
      </c>
      <c r="M28" s="80"/>
      <c r="N28" s="80"/>
      <c r="O28" s="80">
        <v>3</v>
      </c>
      <c r="P28" s="80"/>
      <c r="Q28" s="80"/>
      <c r="R28" s="80">
        <v>5</v>
      </c>
      <c r="S28" s="80"/>
      <c r="T28" s="80"/>
      <c r="U28" s="80"/>
      <c r="V28" s="80"/>
      <c r="W28" s="80"/>
      <c r="X28" s="80"/>
      <c r="Y28" s="80">
        <v>3</v>
      </c>
      <c r="Z28" s="80"/>
      <c r="AA28" s="80">
        <v>3</v>
      </c>
      <c r="AB28" s="80"/>
      <c r="AC28" s="80"/>
      <c r="AD28" s="80"/>
      <c r="AE28" s="80"/>
      <c r="AF28" s="81"/>
      <c r="AG28" s="80"/>
      <c r="AH28" s="39" t="str">
        <f t="shared" si="0"/>
        <v xml:space="preserve"> </v>
      </c>
      <c r="AI28" s="39" t="str">
        <f t="shared" si="1"/>
        <v xml:space="preserve"> </v>
      </c>
      <c r="AJ28" s="39">
        <v>2</v>
      </c>
      <c r="AK28" s="39" t="str">
        <f t="shared" si="2"/>
        <v xml:space="preserve"> </v>
      </c>
      <c r="AL28" s="39" t="str">
        <f t="shared" si="3"/>
        <v>b</v>
      </c>
      <c r="AM28" s="80"/>
      <c r="AN28" s="80"/>
      <c r="AO28" s="80"/>
      <c r="AP28" s="80"/>
      <c r="AQ28" s="80">
        <v>2</v>
      </c>
      <c r="AR28" s="80"/>
      <c r="AS28" s="80"/>
      <c r="AT28" s="80"/>
      <c r="AU28" s="80"/>
      <c r="AV28" s="80"/>
      <c r="AW28" s="80"/>
      <c r="AX28" s="80"/>
      <c r="AY28" s="80"/>
      <c r="AZ28" s="69">
        <f t="shared" si="4"/>
        <v>30</v>
      </c>
      <c r="BA28" s="78" t="s">
        <v>188</v>
      </c>
      <c r="BB28" s="72" t="s">
        <v>192</v>
      </c>
      <c r="BC28" s="72" t="s">
        <v>302</v>
      </c>
      <c r="BD28" s="72" t="s">
        <v>313</v>
      </c>
      <c r="BE28" s="72" t="s">
        <v>303</v>
      </c>
      <c r="BF28" s="72" t="s">
        <v>175</v>
      </c>
      <c r="BG28" s="72" t="s">
        <v>177</v>
      </c>
      <c r="BH28" s="96"/>
      <c r="BI28" s="72" t="s">
        <v>189</v>
      </c>
      <c r="BJ28" s="72" t="s">
        <v>302</v>
      </c>
      <c r="BK28" s="72" t="s">
        <v>188</v>
      </c>
      <c r="BL28" s="72" t="s">
        <v>303</v>
      </c>
      <c r="BM28" s="78" t="s">
        <v>211</v>
      </c>
      <c r="BN28" s="72" t="s">
        <v>317</v>
      </c>
      <c r="BO28" s="72" t="s">
        <v>317</v>
      </c>
      <c r="BP28" s="96"/>
      <c r="BQ28" s="72" t="s">
        <v>303</v>
      </c>
      <c r="BR28" s="72" t="s">
        <v>303</v>
      </c>
      <c r="BS28" s="78" t="s">
        <v>175</v>
      </c>
      <c r="BT28" s="72" t="s">
        <v>192</v>
      </c>
      <c r="BU28" s="72" t="s">
        <v>302</v>
      </c>
      <c r="BV28" s="72"/>
      <c r="BW28" s="72"/>
      <c r="BX28" s="96"/>
      <c r="BY28" s="78" t="s">
        <v>192</v>
      </c>
      <c r="BZ28" s="72" t="s">
        <v>192</v>
      </c>
      <c r="CA28" s="72" t="s">
        <v>189</v>
      </c>
      <c r="CB28" s="72" t="s">
        <v>313</v>
      </c>
      <c r="CC28" s="72" t="s">
        <v>317</v>
      </c>
      <c r="CD28" s="72" t="s">
        <v>160</v>
      </c>
      <c r="CE28" s="72"/>
      <c r="CF28" s="96"/>
      <c r="CG28" s="78" t="s">
        <v>211</v>
      </c>
      <c r="CH28" s="72" t="s">
        <v>192</v>
      </c>
      <c r="CI28" s="72" t="s">
        <v>302</v>
      </c>
      <c r="CJ28" s="72"/>
      <c r="CK28" s="72" t="s">
        <v>303</v>
      </c>
      <c r="CL28" s="72" t="s">
        <v>188</v>
      </c>
      <c r="CM28" s="72"/>
      <c r="CN28" s="96"/>
      <c r="CP28" s="111">
        <f t="shared" si="5"/>
        <v>0</v>
      </c>
    </row>
    <row r="29" spans="1:98" s="111" customFormat="1" ht="15" customHeight="1" x14ac:dyDescent="0.25">
      <c r="A29" s="18" t="s">
        <v>37</v>
      </c>
      <c r="B29" s="28">
        <v>20</v>
      </c>
      <c r="C29" s="76" t="s">
        <v>140</v>
      </c>
      <c r="D29" s="113"/>
      <c r="E29" s="39">
        <v>1</v>
      </c>
      <c r="F29" s="80"/>
      <c r="G29" s="80">
        <v>5</v>
      </c>
      <c r="H29" s="39">
        <v>3</v>
      </c>
      <c r="I29" s="80"/>
      <c r="J29" s="80"/>
      <c r="K29" s="80"/>
      <c r="L29" s="80">
        <v>2</v>
      </c>
      <c r="M29" s="80"/>
      <c r="N29" s="80"/>
      <c r="O29" s="80"/>
      <c r="P29" s="80"/>
      <c r="Q29" s="80">
        <v>4</v>
      </c>
      <c r="R29" s="80"/>
      <c r="S29" s="80"/>
      <c r="T29" s="80"/>
      <c r="U29" s="80"/>
      <c r="V29" s="80"/>
      <c r="W29" s="80"/>
      <c r="X29" s="80"/>
      <c r="Y29" s="80"/>
      <c r="Z29" s="80"/>
      <c r="AA29" s="80">
        <v>3</v>
      </c>
      <c r="AB29" s="80"/>
      <c r="AC29" s="80"/>
      <c r="AD29" s="80"/>
      <c r="AE29" s="80">
        <v>3</v>
      </c>
      <c r="AF29" s="81">
        <v>2</v>
      </c>
      <c r="AG29" s="80"/>
      <c r="AH29" s="39" t="str">
        <f t="shared" si="0"/>
        <v xml:space="preserve"> </v>
      </c>
      <c r="AI29" s="39" t="str">
        <f t="shared" si="1"/>
        <v xml:space="preserve"> </v>
      </c>
      <c r="AJ29" s="39">
        <v>2</v>
      </c>
      <c r="AK29" s="39" t="str">
        <f t="shared" si="2"/>
        <v>m</v>
      </c>
      <c r="AL29" s="39" t="str">
        <f t="shared" si="3"/>
        <v xml:space="preserve"> </v>
      </c>
      <c r="AM29" s="80"/>
      <c r="AN29" s="80"/>
      <c r="AO29" s="80">
        <v>2</v>
      </c>
      <c r="AP29" s="72"/>
      <c r="AQ29" s="80"/>
      <c r="AR29" s="80"/>
      <c r="AS29" s="80">
        <v>1</v>
      </c>
      <c r="AT29" s="80"/>
      <c r="AU29" s="80"/>
      <c r="AV29" s="80"/>
      <c r="AW29" s="80"/>
      <c r="AX29" s="80"/>
      <c r="AY29" s="80"/>
      <c r="AZ29" s="69">
        <f t="shared" si="4"/>
        <v>28</v>
      </c>
      <c r="BA29" s="78"/>
      <c r="BB29" s="72" t="s">
        <v>152</v>
      </c>
      <c r="BC29" s="72" t="s">
        <v>302</v>
      </c>
      <c r="BD29" s="72" t="s">
        <v>304</v>
      </c>
      <c r="BE29" s="72" t="s">
        <v>303</v>
      </c>
      <c r="BF29" s="72" t="s">
        <v>177</v>
      </c>
      <c r="BG29" s="72" t="s">
        <v>177</v>
      </c>
      <c r="BH29" s="96"/>
      <c r="BI29" s="72" t="s">
        <v>189</v>
      </c>
      <c r="BJ29" s="72" t="s">
        <v>302</v>
      </c>
      <c r="BK29" s="72"/>
      <c r="BL29" s="72" t="s">
        <v>303</v>
      </c>
      <c r="BM29" s="78" t="s">
        <v>211</v>
      </c>
      <c r="BN29" s="72"/>
      <c r="BO29" s="72"/>
      <c r="BP29" s="96"/>
      <c r="BQ29" s="72" t="s">
        <v>303</v>
      </c>
      <c r="BR29" s="72" t="s">
        <v>303</v>
      </c>
      <c r="BS29" s="78" t="s">
        <v>177</v>
      </c>
      <c r="BT29" s="72" t="s">
        <v>152</v>
      </c>
      <c r="BU29" s="72"/>
      <c r="BV29" s="72"/>
      <c r="BW29" s="72"/>
      <c r="BX29" s="96"/>
      <c r="BY29" s="78" t="s">
        <v>160</v>
      </c>
      <c r="BZ29" s="72" t="s">
        <v>152</v>
      </c>
      <c r="CA29" s="72" t="s">
        <v>189</v>
      </c>
      <c r="CB29" s="72" t="s">
        <v>304</v>
      </c>
      <c r="CC29" s="72" t="s">
        <v>324</v>
      </c>
      <c r="CD29" s="72" t="s">
        <v>323</v>
      </c>
      <c r="CE29" s="72" t="s">
        <v>324</v>
      </c>
      <c r="CF29" s="96"/>
      <c r="CG29" s="78" t="s">
        <v>211</v>
      </c>
      <c r="CH29" s="72" t="s">
        <v>152</v>
      </c>
      <c r="CI29" s="72" t="s">
        <v>302</v>
      </c>
      <c r="CJ29" s="72" t="s">
        <v>257</v>
      </c>
      <c r="CK29" s="72" t="s">
        <v>303</v>
      </c>
      <c r="CL29" s="72" t="s">
        <v>257</v>
      </c>
      <c r="CM29" s="72" t="s">
        <v>257</v>
      </c>
      <c r="CN29" s="96"/>
      <c r="CP29" s="111">
        <f t="shared" si="5"/>
        <v>3</v>
      </c>
    </row>
    <row r="30" spans="1:98" ht="15" customHeight="1" x14ac:dyDescent="0.25">
      <c r="A30" s="18" t="s">
        <v>37</v>
      </c>
      <c r="B30" s="28">
        <v>21</v>
      </c>
      <c r="C30" s="76" t="s">
        <v>141</v>
      </c>
      <c r="D30" s="113"/>
      <c r="E30" s="39">
        <v>1</v>
      </c>
      <c r="F30" s="80"/>
      <c r="G30" s="80">
        <v>5</v>
      </c>
      <c r="H30" s="80"/>
      <c r="I30" s="39">
        <v>4</v>
      </c>
      <c r="J30" s="80"/>
      <c r="K30" s="39">
        <v>3</v>
      </c>
      <c r="L30" s="80"/>
      <c r="M30" s="73">
        <v>3</v>
      </c>
      <c r="N30" s="80"/>
      <c r="O30" s="80"/>
      <c r="P30" s="80"/>
      <c r="Q30" s="80"/>
      <c r="R30" s="80">
        <v>5</v>
      </c>
      <c r="S30" s="80"/>
      <c r="T30" s="80"/>
      <c r="U30" s="80"/>
      <c r="V30" s="80"/>
      <c r="W30" s="80"/>
      <c r="X30" s="80"/>
      <c r="Y30" s="80"/>
      <c r="Z30" s="80">
        <v>2</v>
      </c>
      <c r="AA30" s="80"/>
      <c r="AB30" s="80"/>
      <c r="AC30" s="80"/>
      <c r="AD30" s="80"/>
      <c r="AE30" s="80"/>
      <c r="AF30" s="81">
        <v>2</v>
      </c>
      <c r="AG30" s="80"/>
      <c r="AH30" s="39" t="str">
        <f t="shared" si="0"/>
        <v xml:space="preserve"> </v>
      </c>
      <c r="AI30" s="39" t="str">
        <f t="shared" si="1"/>
        <v xml:space="preserve"> </v>
      </c>
      <c r="AJ30" s="39">
        <v>2</v>
      </c>
      <c r="AK30" s="39" t="str">
        <f t="shared" si="2"/>
        <v>m</v>
      </c>
      <c r="AL30" s="39" t="str">
        <f t="shared" si="3"/>
        <v xml:space="preserve"> </v>
      </c>
      <c r="AM30" s="80"/>
      <c r="AN30" s="80"/>
      <c r="AO30" s="80"/>
      <c r="AP30" s="131"/>
      <c r="AQ30" s="80"/>
      <c r="AR30" s="80"/>
      <c r="AS30" s="80">
        <v>1</v>
      </c>
      <c r="AT30" s="80"/>
      <c r="AU30" s="80"/>
      <c r="AV30" s="80"/>
      <c r="AW30" s="80"/>
      <c r="AX30" s="80"/>
      <c r="AY30" s="80"/>
      <c r="AZ30" s="69">
        <f t="shared" si="4"/>
        <v>28</v>
      </c>
      <c r="BA30" s="78" t="s">
        <v>230</v>
      </c>
      <c r="BB30" s="72" t="s">
        <v>192</v>
      </c>
      <c r="BC30" s="72" t="s">
        <v>302</v>
      </c>
      <c r="BD30" s="72" t="s">
        <v>304</v>
      </c>
      <c r="BE30" s="72" t="s">
        <v>303</v>
      </c>
      <c r="BF30" s="72" t="s">
        <v>153</v>
      </c>
      <c r="BG30" s="72"/>
      <c r="BH30" s="96"/>
      <c r="BI30" s="72" t="s">
        <v>211</v>
      </c>
      <c r="BJ30" s="72" t="s">
        <v>302</v>
      </c>
      <c r="BK30" s="72" t="s">
        <v>230</v>
      </c>
      <c r="BL30" s="72" t="s">
        <v>303</v>
      </c>
      <c r="BM30" s="78"/>
      <c r="BN30" s="72" t="s">
        <v>308</v>
      </c>
      <c r="BO30" s="72" t="s">
        <v>322</v>
      </c>
      <c r="BP30" s="96"/>
      <c r="BQ30" s="72" t="s">
        <v>303</v>
      </c>
      <c r="BR30" s="72" t="s">
        <v>303</v>
      </c>
      <c r="BS30" s="78" t="s">
        <v>217</v>
      </c>
      <c r="BT30" s="72" t="s">
        <v>192</v>
      </c>
      <c r="BU30" s="72" t="s">
        <v>302</v>
      </c>
      <c r="BV30" s="72" t="s">
        <v>153</v>
      </c>
      <c r="BW30" s="72" t="s">
        <v>153</v>
      </c>
      <c r="BX30" s="96"/>
      <c r="BY30" s="78" t="s">
        <v>192</v>
      </c>
      <c r="BZ30" s="72" t="s">
        <v>192</v>
      </c>
      <c r="CA30" s="72" t="s">
        <v>211</v>
      </c>
      <c r="CB30" s="72" t="s">
        <v>304</v>
      </c>
      <c r="CC30" s="72"/>
      <c r="CD30" s="72" t="s">
        <v>160</v>
      </c>
      <c r="CE30" s="72"/>
      <c r="CF30" s="96"/>
      <c r="CG30" s="78"/>
      <c r="CH30" s="72" t="s">
        <v>192</v>
      </c>
      <c r="CI30" s="72" t="s">
        <v>302</v>
      </c>
      <c r="CJ30" s="72"/>
      <c r="CK30" s="72" t="s">
        <v>303</v>
      </c>
      <c r="CL30" s="72" t="s">
        <v>230</v>
      </c>
      <c r="CM30" s="72"/>
      <c r="CN30" s="96"/>
      <c r="CO30" s="111"/>
      <c r="CP30" s="111">
        <f t="shared" si="5"/>
        <v>0</v>
      </c>
      <c r="CQ30" s="111"/>
      <c r="CR30" s="111"/>
      <c r="CS30" s="111"/>
      <c r="CT30" s="111"/>
    </row>
    <row r="31" spans="1:98" ht="15" customHeight="1" x14ac:dyDescent="0.25">
      <c r="A31" s="18" t="s">
        <v>37</v>
      </c>
      <c r="B31" s="28">
        <v>22</v>
      </c>
      <c r="C31" s="76" t="s">
        <v>142</v>
      </c>
      <c r="D31" s="113"/>
      <c r="E31" s="39">
        <v>1</v>
      </c>
      <c r="F31" s="80"/>
      <c r="G31" s="80">
        <v>5</v>
      </c>
      <c r="H31" s="80"/>
      <c r="I31" s="39">
        <v>4</v>
      </c>
      <c r="J31" s="80"/>
      <c r="K31" s="39">
        <v>3</v>
      </c>
      <c r="L31" s="80"/>
      <c r="M31" s="73">
        <v>3</v>
      </c>
      <c r="N31" s="80"/>
      <c r="O31" s="80"/>
      <c r="P31" s="80"/>
      <c r="Q31" s="80"/>
      <c r="R31" s="80">
        <v>5</v>
      </c>
      <c r="S31" s="80"/>
      <c r="T31" s="80">
        <v>2</v>
      </c>
      <c r="U31" s="80"/>
      <c r="V31" s="80"/>
      <c r="W31" s="80"/>
      <c r="X31" s="80"/>
      <c r="Y31" s="80"/>
      <c r="Z31" s="80">
        <v>2</v>
      </c>
      <c r="AA31" s="80"/>
      <c r="AB31" s="80"/>
      <c r="AC31" s="80"/>
      <c r="AD31" s="80"/>
      <c r="AE31" s="80"/>
      <c r="AF31" s="81">
        <v>2</v>
      </c>
      <c r="AG31" s="80"/>
      <c r="AH31" s="39" t="str">
        <f t="shared" si="0"/>
        <v xml:space="preserve"> </v>
      </c>
      <c r="AI31" s="39" t="str">
        <f t="shared" si="1"/>
        <v xml:space="preserve"> </v>
      </c>
      <c r="AJ31" s="39">
        <v>2</v>
      </c>
      <c r="AK31" s="39" t="str">
        <f t="shared" si="2"/>
        <v>m</v>
      </c>
      <c r="AL31" s="39" t="str">
        <f t="shared" si="3"/>
        <v xml:space="preserve"> </v>
      </c>
      <c r="AM31" s="80"/>
      <c r="AN31" s="80"/>
      <c r="AO31" s="80"/>
      <c r="AP31" s="80"/>
      <c r="AQ31" s="80"/>
      <c r="AR31" s="80"/>
      <c r="AS31" s="80">
        <v>1</v>
      </c>
      <c r="AT31" s="80"/>
      <c r="AU31" s="80"/>
      <c r="AV31" s="80"/>
      <c r="AW31" s="80"/>
      <c r="AX31" s="80"/>
      <c r="AY31" s="80"/>
      <c r="AZ31" s="69">
        <f t="shared" si="4"/>
        <v>30</v>
      </c>
      <c r="BA31" s="78" t="s">
        <v>230</v>
      </c>
      <c r="BB31" s="72" t="s">
        <v>192</v>
      </c>
      <c r="BC31" s="72" t="s">
        <v>302</v>
      </c>
      <c r="BD31" s="72" t="s">
        <v>304</v>
      </c>
      <c r="BE31" s="72" t="s">
        <v>303</v>
      </c>
      <c r="BF31" s="72" t="s">
        <v>153</v>
      </c>
      <c r="BG31" s="72"/>
      <c r="BH31" s="96"/>
      <c r="BI31" s="72" t="s">
        <v>211</v>
      </c>
      <c r="BJ31" s="72" t="s">
        <v>302</v>
      </c>
      <c r="BK31" s="72" t="s">
        <v>230</v>
      </c>
      <c r="BL31" s="72" t="s">
        <v>303</v>
      </c>
      <c r="BM31" s="78"/>
      <c r="BN31" s="72" t="s">
        <v>308</v>
      </c>
      <c r="BO31" s="72" t="s">
        <v>322</v>
      </c>
      <c r="BP31" s="96"/>
      <c r="BQ31" s="72" t="s">
        <v>303</v>
      </c>
      <c r="BR31" s="72" t="s">
        <v>303</v>
      </c>
      <c r="BS31" s="78" t="s">
        <v>217</v>
      </c>
      <c r="BT31" s="72" t="s">
        <v>192</v>
      </c>
      <c r="BU31" s="72" t="s">
        <v>302</v>
      </c>
      <c r="BV31" s="72" t="s">
        <v>153</v>
      </c>
      <c r="BW31" s="72" t="s">
        <v>153</v>
      </c>
      <c r="BX31" s="96"/>
      <c r="BY31" s="78" t="s">
        <v>192</v>
      </c>
      <c r="BZ31" s="72" t="s">
        <v>192</v>
      </c>
      <c r="CA31" s="72" t="s">
        <v>211</v>
      </c>
      <c r="CB31" s="72" t="s">
        <v>304</v>
      </c>
      <c r="CC31" s="72"/>
      <c r="CD31" s="72" t="s">
        <v>160</v>
      </c>
      <c r="CE31" s="72" t="s">
        <v>418</v>
      </c>
      <c r="CF31" s="96"/>
      <c r="CG31" s="78"/>
      <c r="CH31" s="72" t="s">
        <v>192</v>
      </c>
      <c r="CI31" s="72" t="s">
        <v>302</v>
      </c>
      <c r="CJ31" s="72" t="s">
        <v>418</v>
      </c>
      <c r="CK31" s="72" t="s">
        <v>303</v>
      </c>
      <c r="CL31" s="72" t="s">
        <v>230</v>
      </c>
      <c r="CM31" s="72"/>
      <c r="CN31" s="96"/>
      <c r="CO31" s="111"/>
      <c r="CP31" s="111">
        <f t="shared" si="5"/>
        <v>0</v>
      </c>
      <c r="CQ31" s="111"/>
      <c r="CR31" s="111"/>
      <c r="CS31" s="111"/>
      <c r="CT31" s="111"/>
    </row>
    <row r="32" spans="1:98" x14ac:dyDescent="0.25">
      <c r="A32" s="18" t="s">
        <v>40</v>
      </c>
      <c r="B32" s="28">
        <v>1</v>
      </c>
      <c r="C32" s="76" t="s">
        <v>99</v>
      </c>
      <c r="D32" s="76"/>
      <c r="E32" s="39">
        <v>1</v>
      </c>
      <c r="F32" s="31"/>
      <c r="G32" s="31">
        <v>5</v>
      </c>
      <c r="H32" s="31"/>
      <c r="I32" s="39">
        <v>4</v>
      </c>
      <c r="J32" s="31"/>
      <c r="K32" s="31"/>
      <c r="L32" s="31"/>
      <c r="M32" s="73">
        <v>3</v>
      </c>
      <c r="N32" s="31"/>
      <c r="O32" s="31"/>
      <c r="P32" s="31">
        <v>2</v>
      </c>
      <c r="Q32" s="31">
        <v>4</v>
      </c>
      <c r="R32" s="31"/>
      <c r="S32" s="31">
        <v>1</v>
      </c>
      <c r="T32" s="31"/>
      <c r="U32" s="31"/>
      <c r="V32" s="31"/>
      <c r="W32" s="31"/>
      <c r="X32" s="31"/>
      <c r="Y32" s="31"/>
      <c r="Z32" s="31">
        <v>2</v>
      </c>
      <c r="AA32" s="31"/>
      <c r="AB32" s="31"/>
      <c r="AC32" s="31"/>
      <c r="AD32" s="31"/>
      <c r="AE32" s="31">
        <v>3</v>
      </c>
      <c r="AF32" s="31"/>
      <c r="AG32" s="31"/>
      <c r="AH32" s="31" t="str">
        <f t="shared" si="0"/>
        <v xml:space="preserve"> </v>
      </c>
      <c r="AI32" s="31" t="str">
        <f t="shared" si="1"/>
        <v xml:space="preserve"> </v>
      </c>
      <c r="AJ32" s="39">
        <v>2</v>
      </c>
      <c r="AK32" s="31" t="str">
        <f t="shared" si="2"/>
        <v>m</v>
      </c>
      <c r="AL32" s="31" t="str">
        <f t="shared" si="3"/>
        <v xml:space="preserve"> </v>
      </c>
      <c r="AM32" s="31"/>
      <c r="AN32" s="31"/>
      <c r="AO32" s="31"/>
      <c r="AP32" s="31"/>
      <c r="AQ32" s="31"/>
      <c r="AR32" s="31"/>
      <c r="AS32" s="80">
        <v>1</v>
      </c>
      <c r="AT32" s="31"/>
      <c r="AU32" s="31"/>
      <c r="AV32" s="31"/>
      <c r="AW32" s="31"/>
      <c r="AX32" s="31"/>
      <c r="AY32" s="31"/>
      <c r="AZ32" s="69">
        <f t="shared" si="4"/>
        <v>28</v>
      </c>
      <c r="BA32" s="78" t="s">
        <v>230</v>
      </c>
      <c r="BB32" s="72" t="s">
        <v>152</v>
      </c>
      <c r="BC32" s="72" t="s">
        <v>302</v>
      </c>
      <c r="BD32" s="72" t="s">
        <v>323</v>
      </c>
      <c r="BE32" s="72" t="s">
        <v>303</v>
      </c>
      <c r="BF32" s="72"/>
      <c r="BG32" s="110" t="s">
        <v>186</v>
      </c>
      <c r="BH32" s="96"/>
      <c r="BI32" s="72" t="s">
        <v>211</v>
      </c>
      <c r="BJ32" s="72" t="s">
        <v>302</v>
      </c>
      <c r="BK32" s="72" t="s">
        <v>230</v>
      </c>
      <c r="BL32" s="72" t="s">
        <v>303</v>
      </c>
      <c r="BM32" s="78"/>
      <c r="BN32" s="72" t="s">
        <v>308</v>
      </c>
      <c r="BO32" s="110" t="s">
        <v>322</v>
      </c>
      <c r="BP32" s="96"/>
      <c r="BQ32" s="72" t="s">
        <v>303</v>
      </c>
      <c r="BR32" s="72" t="s">
        <v>303</v>
      </c>
      <c r="BS32" s="78" t="s">
        <v>186</v>
      </c>
      <c r="BT32" s="72" t="s">
        <v>152</v>
      </c>
      <c r="BU32" s="72" t="s">
        <v>302</v>
      </c>
      <c r="BV32" s="72" t="s">
        <v>183</v>
      </c>
      <c r="BW32" s="110" t="s">
        <v>183</v>
      </c>
      <c r="BX32" s="96"/>
      <c r="BY32" s="78" t="s">
        <v>318</v>
      </c>
      <c r="BZ32" s="72" t="s">
        <v>152</v>
      </c>
      <c r="CA32" s="72" t="s">
        <v>211</v>
      </c>
      <c r="CB32" s="72" t="s">
        <v>324</v>
      </c>
      <c r="CC32" s="72" t="s">
        <v>324</v>
      </c>
      <c r="CD32" s="72" t="s">
        <v>160</v>
      </c>
      <c r="CE32" s="110" t="s">
        <v>161</v>
      </c>
      <c r="CF32" s="96"/>
      <c r="CG32" s="78"/>
      <c r="CH32" s="72" t="s">
        <v>152</v>
      </c>
      <c r="CI32" s="72" t="s">
        <v>302</v>
      </c>
      <c r="CJ32" s="72"/>
      <c r="CK32" s="72" t="s">
        <v>303</v>
      </c>
      <c r="CL32" s="72" t="s">
        <v>230</v>
      </c>
      <c r="CM32" s="110"/>
      <c r="CN32" s="96"/>
      <c r="CO32" s="111"/>
      <c r="CP32" s="111">
        <f t="shared" si="5"/>
        <v>0</v>
      </c>
      <c r="CQ32" s="111"/>
      <c r="CR32" s="111"/>
      <c r="CS32" s="111"/>
      <c r="CT32" s="111"/>
    </row>
    <row r="33" spans="1:98" ht="15" customHeight="1" x14ac:dyDescent="0.25">
      <c r="A33" s="18" t="s">
        <v>40</v>
      </c>
      <c r="B33" s="28">
        <v>2</v>
      </c>
      <c r="C33" s="76" t="s">
        <v>100</v>
      </c>
      <c r="D33" s="76"/>
      <c r="E33" s="39">
        <v>1</v>
      </c>
      <c r="F33" s="31"/>
      <c r="G33" s="31">
        <v>5</v>
      </c>
      <c r="H33" s="31"/>
      <c r="I33" s="39">
        <v>4</v>
      </c>
      <c r="J33" s="31"/>
      <c r="K33" s="31"/>
      <c r="L33" s="31"/>
      <c r="M33" s="73">
        <v>3</v>
      </c>
      <c r="N33" s="31"/>
      <c r="O33" s="31"/>
      <c r="P33" s="31"/>
      <c r="Q33" s="31"/>
      <c r="R33" s="31">
        <v>5</v>
      </c>
      <c r="S33" s="31"/>
      <c r="T33" s="31"/>
      <c r="U33" s="31"/>
      <c r="V33" s="31"/>
      <c r="W33" s="31"/>
      <c r="X33" s="31"/>
      <c r="Y33" s="31"/>
      <c r="Z33" s="31"/>
      <c r="AA33" s="31">
        <v>3</v>
      </c>
      <c r="AB33" s="31">
        <v>2</v>
      </c>
      <c r="AC33" s="31"/>
      <c r="AD33" s="31"/>
      <c r="AE33" s="31"/>
      <c r="AF33" s="31">
        <v>2</v>
      </c>
      <c r="AG33" s="31"/>
      <c r="AH33" s="31" t="str">
        <f t="shared" si="0"/>
        <v xml:space="preserve"> </v>
      </c>
      <c r="AI33" s="31" t="str">
        <f t="shared" si="1"/>
        <v xml:space="preserve"> </v>
      </c>
      <c r="AJ33" s="39">
        <v>2</v>
      </c>
      <c r="AK33" s="31" t="str">
        <f t="shared" si="2"/>
        <v>m</v>
      </c>
      <c r="AL33" s="31" t="str">
        <f t="shared" si="3"/>
        <v xml:space="preserve"> </v>
      </c>
      <c r="AM33" s="31"/>
      <c r="AN33" s="31"/>
      <c r="AO33" s="31"/>
      <c r="AP33" s="31"/>
      <c r="AQ33" s="31"/>
      <c r="AR33" s="31"/>
      <c r="AS33" s="31">
        <v>1</v>
      </c>
      <c r="AT33" s="31"/>
      <c r="AU33" s="31"/>
      <c r="AV33" s="31"/>
      <c r="AW33" s="31"/>
      <c r="AX33" s="31"/>
      <c r="AY33" s="31"/>
      <c r="AZ33" s="69">
        <f t="shared" si="4"/>
        <v>28</v>
      </c>
      <c r="BA33" s="78" t="s">
        <v>230</v>
      </c>
      <c r="BB33" s="72" t="s">
        <v>192</v>
      </c>
      <c r="BC33" s="72" t="s">
        <v>302</v>
      </c>
      <c r="BD33" s="72" t="s">
        <v>304</v>
      </c>
      <c r="BE33" s="72" t="s">
        <v>303</v>
      </c>
      <c r="BF33" s="72"/>
      <c r="BG33" s="72"/>
      <c r="BH33" s="96"/>
      <c r="BI33" s="72" t="s">
        <v>211</v>
      </c>
      <c r="BJ33" s="72" t="s">
        <v>302</v>
      </c>
      <c r="BK33" s="72" t="s">
        <v>230</v>
      </c>
      <c r="BL33" s="72" t="s">
        <v>303</v>
      </c>
      <c r="BM33" s="78" t="s">
        <v>310</v>
      </c>
      <c r="BN33" s="72" t="s">
        <v>177</v>
      </c>
      <c r="BO33" s="72" t="s">
        <v>177</v>
      </c>
      <c r="BP33" s="96"/>
      <c r="BQ33" s="72" t="s">
        <v>303</v>
      </c>
      <c r="BR33" s="72" t="s">
        <v>303</v>
      </c>
      <c r="BS33" s="78" t="s">
        <v>161</v>
      </c>
      <c r="BT33" s="72" t="s">
        <v>192</v>
      </c>
      <c r="BU33" s="72" t="s">
        <v>302</v>
      </c>
      <c r="BV33" s="72"/>
      <c r="BW33" s="72"/>
      <c r="BX33" s="96"/>
      <c r="BY33" s="78" t="s">
        <v>192</v>
      </c>
      <c r="BZ33" s="72" t="s">
        <v>192</v>
      </c>
      <c r="CA33" s="72" t="s">
        <v>211</v>
      </c>
      <c r="CB33" s="72" t="s">
        <v>304</v>
      </c>
      <c r="CC33" s="72" t="s">
        <v>177</v>
      </c>
      <c r="CD33" s="72" t="s">
        <v>160</v>
      </c>
      <c r="CE33" s="72"/>
      <c r="CF33" s="96"/>
      <c r="CG33" s="78"/>
      <c r="CH33" s="72" t="s">
        <v>192</v>
      </c>
      <c r="CI33" s="72" t="s">
        <v>302</v>
      </c>
      <c r="CJ33" s="72"/>
      <c r="CK33" s="72" t="s">
        <v>303</v>
      </c>
      <c r="CL33" s="72" t="s">
        <v>230</v>
      </c>
      <c r="CM33" s="72" t="s">
        <v>310</v>
      </c>
      <c r="CN33" s="96"/>
      <c r="CO33" s="111"/>
      <c r="CP33" s="111">
        <f t="shared" si="5"/>
        <v>0</v>
      </c>
      <c r="CQ33" s="111"/>
      <c r="CR33" s="111"/>
      <c r="CS33" s="111"/>
      <c r="CT33" s="111"/>
    </row>
    <row r="34" spans="1:98" x14ac:dyDescent="0.25">
      <c r="A34" s="18" t="s">
        <v>40</v>
      </c>
      <c r="B34" s="28">
        <v>3</v>
      </c>
      <c r="C34" s="76" t="s">
        <v>101</v>
      </c>
      <c r="D34" s="76"/>
      <c r="E34" s="39">
        <v>1</v>
      </c>
      <c r="F34" s="31"/>
      <c r="G34" s="31">
        <v>5</v>
      </c>
      <c r="H34" s="39">
        <v>3</v>
      </c>
      <c r="I34" s="31"/>
      <c r="J34" s="31"/>
      <c r="K34" s="39">
        <v>3</v>
      </c>
      <c r="L34" s="31">
        <v>2</v>
      </c>
      <c r="M34" s="33"/>
      <c r="N34" s="31"/>
      <c r="O34" s="31"/>
      <c r="P34" s="31"/>
      <c r="Q34" s="31"/>
      <c r="R34" s="31">
        <v>5</v>
      </c>
      <c r="S34" s="31"/>
      <c r="T34" s="31"/>
      <c r="U34" s="31"/>
      <c r="V34" s="31"/>
      <c r="W34" s="31"/>
      <c r="X34" s="31"/>
      <c r="Y34" s="31"/>
      <c r="Z34" s="31">
        <v>2</v>
      </c>
      <c r="AA34" s="31"/>
      <c r="AB34" s="31"/>
      <c r="AC34" s="31"/>
      <c r="AD34" s="31"/>
      <c r="AE34" s="31"/>
      <c r="AF34" s="31">
        <v>2</v>
      </c>
      <c r="AG34" s="31"/>
      <c r="AH34" s="31" t="str">
        <f t="shared" si="0"/>
        <v xml:space="preserve"> </v>
      </c>
      <c r="AI34" s="31" t="str">
        <f t="shared" si="1"/>
        <v xml:space="preserve"> </v>
      </c>
      <c r="AJ34" s="39">
        <v>2</v>
      </c>
      <c r="AK34" s="31" t="str">
        <f t="shared" si="2"/>
        <v>m</v>
      </c>
      <c r="AL34" s="31" t="str">
        <f t="shared" si="3"/>
        <v xml:space="preserve"> </v>
      </c>
      <c r="AM34" s="31"/>
      <c r="AN34" s="31"/>
      <c r="AO34" s="80">
        <v>2</v>
      </c>
      <c r="AP34" s="92"/>
      <c r="AQ34" s="31"/>
      <c r="AR34" s="31"/>
      <c r="AS34" s="32">
        <v>1</v>
      </c>
      <c r="AT34" s="31"/>
      <c r="AU34" s="31"/>
      <c r="AV34" s="31"/>
      <c r="AW34" s="31"/>
      <c r="AX34" s="31"/>
      <c r="AY34" s="31"/>
      <c r="AZ34" s="69">
        <f t="shared" si="4"/>
        <v>28</v>
      </c>
      <c r="BA34" s="78"/>
      <c r="BB34" s="72" t="s">
        <v>192</v>
      </c>
      <c r="BC34" s="72" t="s">
        <v>302</v>
      </c>
      <c r="BD34" s="92" t="s">
        <v>304</v>
      </c>
      <c r="BE34" s="72" t="s">
        <v>303</v>
      </c>
      <c r="BF34" s="72" t="s">
        <v>153</v>
      </c>
      <c r="BG34" s="72"/>
      <c r="BH34" s="79"/>
      <c r="BI34" s="72" t="s">
        <v>189</v>
      </c>
      <c r="BJ34" s="72" t="s">
        <v>302</v>
      </c>
      <c r="BK34" s="72"/>
      <c r="BL34" s="92" t="s">
        <v>303</v>
      </c>
      <c r="BM34" s="78" t="s">
        <v>211</v>
      </c>
      <c r="BN34" s="72" t="s">
        <v>308</v>
      </c>
      <c r="BO34" s="72" t="s">
        <v>322</v>
      </c>
      <c r="BP34" s="79"/>
      <c r="BQ34" s="72" t="s">
        <v>303</v>
      </c>
      <c r="BR34" s="72" t="s">
        <v>303</v>
      </c>
      <c r="BS34" s="78" t="s">
        <v>217</v>
      </c>
      <c r="BT34" s="92" t="s">
        <v>192</v>
      </c>
      <c r="BU34" s="72"/>
      <c r="BV34" s="72" t="s">
        <v>153</v>
      </c>
      <c r="BW34" s="72" t="s">
        <v>153</v>
      </c>
      <c r="BX34" s="79"/>
      <c r="BY34" s="78" t="s">
        <v>192</v>
      </c>
      <c r="BZ34" s="72" t="s">
        <v>192</v>
      </c>
      <c r="CA34" s="72" t="s">
        <v>189</v>
      </c>
      <c r="CB34" s="92" t="s">
        <v>304</v>
      </c>
      <c r="CC34" s="72"/>
      <c r="CD34" s="72" t="s">
        <v>160</v>
      </c>
      <c r="CE34" s="72"/>
      <c r="CF34" s="79"/>
      <c r="CG34" s="78" t="s">
        <v>211</v>
      </c>
      <c r="CH34" s="72" t="s">
        <v>192</v>
      </c>
      <c r="CI34" s="72" t="s">
        <v>302</v>
      </c>
      <c r="CJ34" s="92"/>
      <c r="CK34" s="72" t="s">
        <v>303</v>
      </c>
      <c r="CL34" s="72" t="s">
        <v>326</v>
      </c>
      <c r="CM34" s="72" t="s">
        <v>326</v>
      </c>
      <c r="CN34" s="79"/>
      <c r="CP34" s="111">
        <f t="shared" si="5"/>
        <v>2</v>
      </c>
    </row>
    <row r="35" spans="1:98" ht="15" customHeight="1" x14ac:dyDescent="0.25">
      <c r="A35" s="18" t="s">
        <v>40</v>
      </c>
      <c r="B35" s="28">
        <v>4</v>
      </c>
      <c r="C35" s="76" t="s">
        <v>102</v>
      </c>
      <c r="D35" s="76"/>
      <c r="E35" s="39">
        <v>1</v>
      </c>
      <c r="F35" s="72"/>
      <c r="G35" s="72">
        <v>5</v>
      </c>
      <c r="H35" s="72"/>
      <c r="I35" s="39">
        <v>4</v>
      </c>
      <c r="J35" s="72"/>
      <c r="K35" s="72"/>
      <c r="L35" s="72">
        <v>2</v>
      </c>
      <c r="M35" s="72"/>
      <c r="N35" s="83"/>
      <c r="O35" s="72"/>
      <c r="P35" s="72"/>
      <c r="Q35" s="72"/>
      <c r="R35" s="72">
        <v>5</v>
      </c>
      <c r="S35" s="72"/>
      <c r="T35" s="72"/>
      <c r="U35" s="72"/>
      <c r="V35" s="72"/>
      <c r="W35" s="72"/>
      <c r="X35" s="72"/>
      <c r="Y35" s="72">
        <v>3</v>
      </c>
      <c r="Z35" s="72"/>
      <c r="AA35" s="72">
        <v>3</v>
      </c>
      <c r="AB35" s="72"/>
      <c r="AC35" s="72"/>
      <c r="AD35" s="72"/>
      <c r="AE35" s="72">
        <v>3</v>
      </c>
      <c r="AF35" s="72">
        <v>2</v>
      </c>
      <c r="AG35" s="72"/>
      <c r="AH35" s="31" t="str">
        <f t="shared" si="0"/>
        <v xml:space="preserve"> </v>
      </c>
      <c r="AI35" s="31" t="str">
        <f t="shared" si="1"/>
        <v xml:space="preserve"> </v>
      </c>
      <c r="AJ35" s="39">
        <v>2</v>
      </c>
      <c r="AK35" s="31" t="str">
        <f t="shared" si="2"/>
        <v>m</v>
      </c>
      <c r="AL35" s="31" t="str">
        <f t="shared" si="3"/>
        <v xml:space="preserve"> </v>
      </c>
      <c r="AM35" s="72"/>
      <c r="AN35" s="72"/>
      <c r="AO35" s="72"/>
      <c r="AP35" s="72"/>
      <c r="AQ35" s="72"/>
      <c r="AR35" s="72"/>
      <c r="AS35" s="80">
        <v>1</v>
      </c>
      <c r="AT35" s="72"/>
      <c r="AU35" s="72"/>
      <c r="AV35" s="72"/>
      <c r="AW35" s="72"/>
      <c r="AX35" s="72"/>
      <c r="AY35" s="72"/>
      <c r="AZ35" s="69">
        <f t="shared" si="4"/>
        <v>31</v>
      </c>
      <c r="BA35" s="78"/>
      <c r="BB35" s="72" t="s">
        <v>192</v>
      </c>
      <c r="BC35" s="72" t="s">
        <v>302</v>
      </c>
      <c r="BD35" s="92" t="s">
        <v>304</v>
      </c>
      <c r="BE35" s="72" t="s">
        <v>303</v>
      </c>
      <c r="BF35" s="92" t="s">
        <v>175</v>
      </c>
      <c r="BG35" s="72" t="s">
        <v>177</v>
      </c>
      <c r="BH35" s="79"/>
      <c r="BI35" s="72" t="s">
        <v>189</v>
      </c>
      <c r="BJ35" s="72" t="s">
        <v>302</v>
      </c>
      <c r="BK35" s="72"/>
      <c r="BL35" s="92" t="s">
        <v>303</v>
      </c>
      <c r="BM35" s="78" t="s">
        <v>211</v>
      </c>
      <c r="BN35" s="92" t="s">
        <v>317</v>
      </c>
      <c r="BO35" s="72" t="s">
        <v>317</v>
      </c>
      <c r="BP35" s="79"/>
      <c r="BQ35" s="72" t="s">
        <v>303</v>
      </c>
      <c r="BR35" s="72" t="s">
        <v>303</v>
      </c>
      <c r="BS35" s="78" t="s">
        <v>175</v>
      </c>
      <c r="BT35" s="92" t="s">
        <v>192</v>
      </c>
      <c r="BU35" s="72" t="s">
        <v>302</v>
      </c>
      <c r="BV35" s="92"/>
      <c r="BW35" s="72"/>
      <c r="BX35" s="79"/>
      <c r="BY35" s="78" t="s">
        <v>192</v>
      </c>
      <c r="BZ35" s="72" t="s">
        <v>192</v>
      </c>
      <c r="CA35" s="72" t="s">
        <v>189</v>
      </c>
      <c r="CB35" s="92" t="s">
        <v>304</v>
      </c>
      <c r="CC35" s="72" t="s">
        <v>317</v>
      </c>
      <c r="CD35" s="92" t="s">
        <v>160</v>
      </c>
      <c r="CE35" s="72" t="s">
        <v>161</v>
      </c>
      <c r="CF35" s="79"/>
      <c r="CG35" s="78" t="s">
        <v>211</v>
      </c>
      <c r="CH35" s="72" t="s">
        <v>192</v>
      </c>
      <c r="CI35" s="72" t="s">
        <v>302</v>
      </c>
      <c r="CJ35" s="92"/>
      <c r="CK35" s="72" t="s">
        <v>303</v>
      </c>
      <c r="CL35" s="92"/>
      <c r="CM35" s="72"/>
      <c r="CN35" s="79"/>
      <c r="CP35" s="111">
        <f t="shared" si="5"/>
        <v>0</v>
      </c>
    </row>
    <row r="36" spans="1:98" ht="15" customHeight="1" x14ac:dyDescent="0.25">
      <c r="A36" s="18" t="s">
        <v>40</v>
      </c>
      <c r="B36" s="28">
        <v>5</v>
      </c>
      <c r="C36" s="76" t="s">
        <v>103</v>
      </c>
      <c r="D36" s="76"/>
      <c r="E36" s="39">
        <v>1</v>
      </c>
      <c r="F36" s="72"/>
      <c r="G36" s="72">
        <v>5</v>
      </c>
      <c r="H36" s="72"/>
      <c r="I36" s="39">
        <v>4</v>
      </c>
      <c r="J36" s="72"/>
      <c r="K36" s="72"/>
      <c r="L36" s="72"/>
      <c r="M36" s="73">
        <v>3</v>
      </c>
      <c r="N36" s="72"/>
      <c r="O36" s="72"/>
      <c r="P36" s="72"/>
      <c r="Q36" s="72"/>
      <c r="R36" s="72">
        <v>5</v>
      </c>
      <c r="S36" s="72"/>
      <c r="T36" s="72"/>
      <c r="U36" s="72"/>
      <c r="V36" s="72"/>
      <c r="W36" s="72">
        <v>3</v>
      </c>
      <c r="X36" s="72"/>
      <c r="Y36" s="72">
        <v>3</v>
      </c>
      <c r="Z36" s="72"/>
      <c r="AA36" s="72">
        <v>3</v>
      </c>
      <c r="AB36" s="72"/>
      <c r="AC36" s="72"/>
      <c r="AD36" s="72"/>
      <c r="AE36" s="72"/>
      <c r="AF36" s="72">
        <v>2</v>
      </c>
      <c r="AG36" s="72"/>
      <c r="AH36" s="31" t="str">
        <f t="shared" si="0"/>
        <v xml:space="preserve"> </v>
      </c>
      <c r="AI36" s="31" t="str">
        <f t="shared" si="1"/>
        <v xml:space="preserve"> </v>
      </c>
      <c r="AJ36" s="39">
        <v>2</v>
      </c>
      <c r="AK36" s="31" t="str">
        <f t="shared" si="2"/>
        <v>m</v>
      </c>
      <c r="AL36" s="31" t="str">
        <f t="shared" si="3"/>
        <v xml:space="preserve"> </v>
      </c>
      <c r="AM36" s="72"/>
      <c r="AN36" s="72"/>
      <c r="AO36" s="72"/>
      <c r="AP36" s="72"/>
      <c r="AQ36" s="72"/>
      <c r="AR36" s="72"/>
      <c r="AS36" s="80">
        <v>1</v>
      </c>
      <c r="AT36" s="72"/>
      <c r="AU36" s="72"/>
      <c r="AV36" s="72"/>
      <c r="AW36" s="72"/>
      <c r="AX36" s="72"/>
      <c r="AY36" s="72"/>
      <c r="AZ36" s="69">
        <f t="shared" si="4"/>
        <v>32</v>
      </c>
      <c r="BA36" s="78" t="s">
        <v>230</v>
      </c>
      <c r="BB36" s="72" t="s">
        <v>192</v>
      </c>
      <c r="BC36" s="72" t="s">
        <v>302</v>
      </c>
      <c r="BD36" s="72" t="s">
        <v>304</v>
      </c>
      <c r="BE36" s="72" t="s">
        <v>303</v>
      </c>
      <c r="BF36" s="92" t="s">
        <v>175</v>
      </c>
      <c r="BG36" s="72" t="s">
        <v>177</v>
      </c>
      <c r="BH36" s="79"/>
      <c r="BI36" s="72" t="s">
        <v>211</v>
      </c>
      <c r="BJ36" s="72" t="s">
        <v>302</v>
      </c>
      <c r="BK36" s="72" t="s">
        <v>230</v>
      </c>
      <c r="BL36" s="72" t="s">
        <v>303</v>
      </c>
      <c r="BM36" s="78"/>
      <c r="BN36" s="92" t="s">
        <v>317</v>
      </c>
      <c r="BO36" s="72" t="s">
        <v>317</v>
      </c>
      <c r="BP36" s="79"/>
      <c r="BQ36" s="72" t="s">
        <v>303</v>
      </c>
      <c r="BR36" s="72" t="s">
        <v>303</v>
      </c>
      <c r="BS36" s="78" t="s">
        <v>175</v>
      </c>
      <c r="BT36" s="72" t="s">
        <v>192</v>
      </c>
      <c r="BU36" s="72" t="s">
        <v>302</v>
      </c>
      <c r="BV36" s="92" t="s">
        <v>319</v>
      </c>
      <c r="BW36" s="72" t="s">
        <v>319</v>
      </c>
      <c r="BX36" s="79"/>
      <c r="BY36" s="78" t="s">
        <v>192</v>
      </c>
      <c r="BZ36" s="72" t="s">
        <v>192</v>
      </c>
      <c r="CA36" s="72" t="s">
        <v>211</v>
      </c>
      <c r="CB36" s="72" t="s">
        <v>304</v>
      </c>
      <c r="CC36" s="72" t="s">
        <v>317</v>
      </c>
      <c r="CD36" s="92" t="s">
        <v>160</v>
      </c>
      <c r="CE36" s="72" t="s">
        <v>161</v>
      </c>
      <c r="CF36" s="79"/>
      <c r="CG36" s="78"/>
      <c r="CH36" s="72" t="s">
        <v>192</v>
      </c>
      <c r="CI36" s="72" t="s">
        <v>302</v>
      </c>
      <c r="CJ36" s="72" t="s">
        <v>319</v>
      </c>
      <c r="CK36" s="72" t="s">
        <v>303</v>
      </c>
      <c r="CL36" s="92" t="s">
        <v>230</v>
      </c>
      <c r="CM36" s="72"/>
      <c r="CN36" s="79"/>
      <c r="CP36" s="111">
        <f t="shared" si="5"/>
        <v>0</v>
      </c>
    </row>
    <row r="37" spans="1:98" ht="15" customHeight="1" x14ac:dyDescent="0.25">
      <c r="A37" s="18" t="s">
        <v>40</v>
      </c>
      <c r="B37" s="28">
        <v>1</v>
      </c>
      <c r="C37" s="76" t="s">
        <v>83</v>
      </c>
      <c r="D37" s="76"/>
      <c r="E37" s="39">
        <v>1</v>
      </c>
      <c r="F37" s="31"/>
      <c r="G37" s="31">
        <v>5</v>
      </c>
      <c r="H37" s="31"/>
      <c r="I37" s="39">
        <v>4</v>
      </c>
      <c r="J37" s="30"/>
      <c r="K37" s="39">
        <v>3</v>
      </c>
      <c r="L37" s="31"/>
      <c r="M37" s="73">
        <v>3</v>
      </c>
      <c r="N37" s="39">
        <v>2</v>
      </c>
      <c r="O37" s="31"/>
      <c r="P37" s="31"/>
      <c r="Q37" s="31"/>
      <c r="R37" s="31">
        <v>5</v>
      </c>
      <c r="S37" s="31"/>
      <c r="T37" s="31"/>
      <c r="U37" s="31"/>
      <c r="V37" s="31"/>
      <c r="W37" s="31"/>
      <c r="X37" s="31"/>
      <c r="Y37" s="31"/>
      <c r="Z37" s="31">
        <v>2</v>
      </c>
      <c r="AA37" s="31"/>
      <c r="AB37" s="31"/>
      <c r="AC37" s="31"/>
      <c r="AD37" s="31">
        <v>2</v>
      </c>
      <c r="AE37" s="92"/>
      <c r="AF37" s="31"/>
      <c r="AG37" s="31">
        <v>2</v>
      </c>
      <c r="AH37" s="31" t="str">
        <f t="shared" si="0"/>
        <v>m</v>
      </c>
      <c r="AI37" s="31" t="str">
        <f t="shared" si="1"/>
        <v xml:space="preserve"> </v>
      </c>
      <c r="AJ37" s="31"/>
      <c r="AK37" s="31" t="str">
        <f t="shared" si="2"/>
        <v xml:space="preserve"> </v>
      </c>
      <c r="AL37" s="31" t="str">
        <f t="shared" si="3"/>
        <v xml:space="preserve"> </v>
      </c>
      <c r="AM37" s="31"/>
      <c r="AN37" s="31"/>
      <c r="AO37" s="80">
        <v>2</v>
      </c>
      <c r="AP37" s="92"/>
      <c r="AQ37" s="31"/>
      <c r="AR37" s="31"/>
      <c r="AS37" s="32"/>
      <c r="AT37" s="31"/>
      <c r="AU37" s="31"/>
      <c r="AV37" s="31"/>
      <c r="AW37" s="31"/>
      <c r="AX37" s="31"/>
      <c r="AY37" s="31"/>
      <c r="AZ37" s="69">
        <f t="shared" si="4"/>
        <v>31</v>
      </c>
      <c r="BA37" s="78" t="s">
        <v>302</v>
      </c>
      <c r="BB37" s="72" t="s">
        <v>192</v>
      </c>
      <c r="BC37" s="72" t="s">
        <v>230</v>
      </c>
      <c r="BD37" s="72" t="s">
        <v>421</v>
      </c>
      <c r="BE37" s="72" t="s">
        <v>303</v>
      </c>
      <c r="BF37" s="92" t="s">
        <v>323</v>
      </c>
      <c r="BG37" s="77" t="s">
        <v>186</v>
      </c>
      <c r="BH37" s="79"/>
      <c r="BI37" s="72" t="s">
        <v>272</v>
      </c>
      <c r="BJ37" s="72" t="s">
        <v>230</v>
      </c>
      <c r="BK37" s="72" t="s">
        <v>302</v>
      </c>
      <c r="BL37" s="72" t="s">
        <v>303</v>
      </c>
      <c r="BM37" s="78"/>
      <c r="BN37" s="92" t="s">
        <v>422</v>
      </c>
      <c r="BO37" s="77" t="s">
        <v>422</v>
      </c>
      <c r="BP37" s="79"/>
      <c r="BQ37" s="72" t="s">
        <v>303</v>
      </c>
      <c r="BR37" s="72" t="s">
        <v>303</v>
      </c>
      <c r="BS37" s="78" t="s">
        <v>186</v>
      </c>
      <c r="BT37" s="72" t="s">
        <v>192</v>
      </c>
      <c r="BU37" s="72" t="s">
        <v>327</v>
      </c>
      <c r="BV37" s="92" t="s">
        <v>153</v>
      </c>
      <c r="BW37" s="77" t="s">
        <v>153</v>
      </c>
      <c r="BX37" s="79"/>
      <c r="BY37" s="78" t="s">
        <v>192</v>
      </c>
      <c r="BZ37" s="72" t="s">
        <v>192</v>
      </c>
      <c r="CA37" s="72" t="s">
        <v>272</v>
      </c>
      <c r="CB37" s="72" t="s">
        <v>421</v>
      </c>
      <c r="CC37" s="72" t="s">
        <v>153</v>
      </c>
      <c r="CD37" s="92" t="s">
        <v>302</v>
      </c>
      <c r="CE37" s="77"/>
      <c r="CF37" s="79"/>
      <c r="CG37" s="78" t="s">
        <v>326</v>
      </c>
      <c r="CH37" s="72" t="s">
        <v>192</v>
      </c>
      <c r="CI37" s="72" t="s">
        <v>230</v>
      </c>
      <c r="CJ37" s="72" t="s">
        <v>326</v>
      </c>
      <c r="CK37" s="72" t="s">
        <v>303</v>
      </c>
      <c r="CL37" s="92" t="s">
        <v>302</v>
      </c>
      <c r="CM37" s="77"/>
      <c r="CN37" s="79"/>
      <c r="CP37" s="111">
        <f>COUNTIF(BA37:CL37,"tm*")</f>
        <v>2</v>
      </c>
    </row>
    <row r="38" spans="1:98" ht="15" customHeight="1" x14ac:dyDescent="0.25">
      <c r="A38" s="18" t="s">
        <v>40</v>
      </c>
      <c r="B38" s="28">
        <v>6</v>
      </c>
      <c r="C38" s="76" t="s">
        <v>104</v>
      </c>
      <c r="D38" s="76"/>
      <c r="E38" s="39">
        <v>1</v>
      </c>
      <c r="F38" s="72">
        <v>5</v>
      </c>
      <c r="G38" s="72"/>
      <c r="H38" s="39">
        <v>3</v>
      </c>
      <c r="I38" s="72"/>
      <c r="J38" s="72"/>
      <c r="K38" s="72"/>
      <c r="L38" s="72"/>
      <c r="M38" s="72"/>
      <c r="N38" s="72"/>
      <c r="O38" s="72">
        <v>3</v>
      </c>
      <c r="P38" s="72">
        <v>2</v>
      </c>
      <c r="Q38" s="72">
        <v>4</v>
      </c>
      <c r="R38" s="72"/>
      <c r="S38" s="72"/>
      <c r="T38" s="72"/>
      <c r="U38" s="72"/>
      <c r="V38" s="72"/>
      <c r="W38" s="72"/>
      <c r="X38" s="72"/>
      <c r="Y38" s="72"/>
      <c r="Z38" s="72">
        <v>2</v>
      </c>
      <c r="AA38" s="72"/>
      <c r="AB38" s="72">
        <v>2</v>
      </c>
      <c r="AC38" s="72"/>
      <c r="AD38" s="72">
        <v>2</v>
      </c>
      <c r="AE38" s="72"/>
      <c r="AF38" s="72"/>
      <c r="AG38" s="72">
        <v>2</v>
      </c>
      <c r="AH38" s="31" t="str">
        <f t="shared" ref="AH38:AH67" si="6">IF(AND(COUNTIF(C38,"*ė")+COUNTIF(C38,"*a")&gt;=1,AG38&gt;0),"m"," ")</f>
        <v xml:space="preserve"> </v>
      </c>
      <c r="AI38" s="31" t="str">
        <f t="shared" si="1"/>
        <v>b</v>
      </c>
      <c r="AJ38" s="72"/>
      <c r="AK38" s="31" t="str">
        <f t="shared" si="2"/>
        <v xml:space="preserve"> </v>
      </c>
      <c r="AL38" s="31" t="str">
        <f t="shared" ref="AL38:AL57" si="7">IF(AND(COUNTIF(C38,"*ė")+COUNTIF(C38,"*a")&lt;1,AJ38&gt;0),"b"," ")</f>
        <v xml:space="preserve"> </v>
      </c>
      <c r="AM38" s="72"/>
      <c r="AN38" s="72"/>
      <c r="AO38" s="72"/>
      <c r="AP38" s="72"/>
      <c r="AQ38" s="72">
        <v>2</v>
      </c>
      <c r="AR38" s="72"/>
      <c r="AS38" s="72"/>
      <c r="AT38" s="72"/>
      <c r="AU38" s="72"/>
      <c r="AV38" s="72"/>
      <c r="AW38" s="72"/>
      <c r="AX38" s="72"/>
      <c r="AY38" s="72"/>
      <c r="AZ38" s="69">
        <f t="shared" ref="AZ38:AZ69" si="8">SUM(D38:AY38)</f>
        <v>28</v>
      </c>
      <c r="BA38" s="78" t="s">
        <v>188</v>
      </c>
      <c r="BB38" s="72" t="s">
        <v>152</v>
      </c>
      <c r="BC38" s="72" t="s">
        <v>302</v>
      </c>
      <c r="BD38" s="72" t="s">
        <v>312</v>
      </c>
      <c r="BE38" s="72" t="s">
        <v>165</v>
      </c>
      <c r="BF38" s="72" t="s">
        <v>313</v>
      </c>
      <c r="BG38" s="72" t="s">
        <v>186</v>
      </c>
      <c r="BH38" s="79"/>
      <c r="BI38" s="72"/>
      <c r="BJ38" s="72" t="s">
        <v>302</v>
      </c>
      <c r="BK38" s="72" t="s">
        <v>188</v>
      </c>
      <c r="BL38" s="72" t="s">
        <v>165</v>
      </c>
      <c r="BM38" s="78" t="s">
        <v>310</v>
      </c>
      <c r="BN38" s="72" t="s">
        <v>308</v>
      </c>
      <c r="BO38" s="72" t="s">
        <v>322</v>
      </c>
      <c r="BP38" s="79"/>
      <c r="BQ38" s="72" t="s">
        <v>165</v>
      </c>
      <c r="BR38" s="72" t="s">
        <v>165</v>
      </c>
      <c r="BS38" s="78" t="s">
        <v>186</v>
      </c>
      <c r="BT38" s="72" t="s">
        <v>152</v>
      </c>
      <c r="BU38" s="72"/>
      <c r="BV38" s="72" t="s">
        <v>183</v>
      </c>
      <c r="BW38" s="72" t="s">
        <v>183</v>
      </c>
      <c r="BX38" s="79"/>
      <c r="BY38" s="78" t="s">
        <v>160</v>
      </c>
      <c r="BZ38" s="72" t="s">
        <v>152</v>
      </c>
      <c r="CA38" s="72"/>
      <c r="CB38" s="72" t="s">
        <v>305</v>
      </c>
      <c r="CC38" s="72"/>
      <c r="CD38" s="72"/>
      <c r="CE38" s="72"/>
      <c r="CF38" s="79"/>
      <c r="CG38" s="78" t="s">
        <v>321</v>
      </c>
      <c r="CH38" s="72" t="s">
        <v>152</v>
      </c>
      <c r="CI38" s="72" t="s">
        <v>302</v>
      </c>
      <c r="CJ38" s="72"/>
      <c r="CK38" s="72" t="s">
        <v>165</v>
      </c>
      <c r="CL38" s="72" t="s">
        <v>188</v>
      </c>
      <c r="CM38" s="72" t="s">
        <v>310</v>
      </c>
      <c r="CN38" s="79"/>
      <c r="CP38" s="111">
        <f t="shared" ref="CP38:CP84" si="9">COUNTIF(BA38:CM38,"tm*")</f>
        <v>0</v>
      </c>
    </row>
    <row r="39" spans="1:98" ht="15" customHeight="1" x14ac:dyDescent="0.25">
      <c r="A39" s="18" t="s">
        <v>40</v>
      </c>
      <c r="B39" s="28">
        <v>7</v>
      </c>
      <c r="C39" s="76" t="s">
        <v>105</v>
      </c>
      <c r="D39" s="76"/>
      <c r="E39" s="39">
        <v>1</v>
      </c>
      <c r="F39" s="72"/>
      <c r="G39" s="72">
        <v>5</v>
      </c>
      <c r="H39" s="72"/>
      <c r="I39" s="39">
        <v>4</v>
      </c>
      <c r="J39" s="72"/>
      <c r="K39" s="72"/>
      <c r="L39" s="72">
        <v>2</v>
      </c>
      <c r="M39" s="72"/>
      <c r="N39" s="72"/>
      <c r="O39" s="72"/>
      <c r="P39" s="72"/>
      <c r="Q39" s="72"/>
      <c r="R39" s="83">
        <v>5</v>
      </c>
      <c r="S39" s="72"/>
      <c r="T39" s="72"/>
      <c r="U39" s="72">
        <v>2</v>
      </c>
      <c r="V39" s="72"/>
      <c r="W39" s="72">
        <v>3</v>
      </c>
      <c r="X39" s="72"/>
      <c r="Y39" s="72">
        <v>3</v>
      </c>
      <c r="Z39" s="72"/>
      <c r="AA39" s="72"/>
      <c r="AB39" s="72"/>
      <c r="AC39" s="72"/>
      <c r="AD39" s="72"/>
      <c r="AE39" s="72"/>
      <c r="AF39" s="72">
        <v>2</v>
      </c>
      <c r="AG39" s="72"/>
      <c r="AH39" s="31" t="str">
        <f t="shared" si="6"/>
        <v xml:space="preserve"> </v>
      </c>
      <c r="AI39" s="31" t="str">
        <f t="shared" si="1"/>
        <v xml:space="preserve"> </v>
      </c>
      <c r="AJ39" s="39">
        <v>2</v>
      </c>
      <c r="AK39" s="31" t="str">
        <f t="shared" si="2"/>
        <v xml:space="preserve"> </v>
      </c>
      <c r="AL39" s="31" t="str">
        <f t="shared" si="7"/>
        <v>b</v>
      </c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69">
        <f t="shared" si="8"/>
        <v>29</v>
      </c>
      <c r="BA39" s="78"/>
      <c r="BB39" s="72" t="s">
        <v>192</v>
      </c>
      <c r="BC39" s="72" t="s">
        <v>302</v>
      </c>
      <c r="BD39" s="92" t="s">
        <v>304</v>
      </c>
      <c r="BE39" s="72" t="s">
        <v>303</v>
      </c>
      <c r="BF39" s="92" t="s">
        <v>198</v>
      </c>
      <c r="BG39" s="72"/>
      <c r="BH39" s="79"/>
      <c r="BI39" s="72" t="s">
        <v>189</v>
      </c>
      <c r="BJ39" s="72" t="s">
        <v>302</v>
      </c>
      <c r="BK39" s="72"/>
      <c r="BL39" s="92" t="s">
        <v>303</v>
      </c>
      <c r="BM39" s="78" t="s">
        <v>211</v>
      </c>
      <c r="BN39" s="92" t="s">
        <v>317</v>
      </c>
      <c r="BO39" s="72" t="s">
        <v>317</v>
      </c>
      <c r="BP39" s="79"/>
      <c r="BQ39" s="72" t="s">
        <v>303</v>
      </c>
      <c r="BR39" s="72" t="s">
        <v>303</v>
      </c>
      <c r="BS39" s="78" t="s">
        <v>198</v>
      </c>
      <c r="BT39" s="92" t="s">
        <v>192</v>
      </c>
      <c r="BU39" s="72" t="s">
        <v>302</v>
      </c>
      <c r="BV39" s="92" t="s">
        <v>319</v>
      </c>
      <c r="BW39" s="72" t="s">
        <v>319</v>
      </c>
      <c r="BX39" s="79"/>
      <c r="BY39" s="78" t="s">
        <v>192</v>
      </c>
      <c r="BZ39" s="72" t="s">
        <v>192</v>
      </c>
      <c r="CA39" s="72" t="s">
        <v>189</v>
      </c>
      <c r="CB39" s="92" t="s">
        <v>304</v>
      </c>
      <c r="CC39" s="72" t="s">
        <v>317</v>
      </c>
      <c r="CD39" s="92" t="s">
        <v>160</v>
      </c>
      <c r="CE39" s="72"/>
      <c r="CF39" s="79"/>
      <c r="CG39" s="78" t="s">
        <v>211</v>
      </c>
      <c r="CH39" s="72" t="s">
        <v>192</v>
      </c>
      <c r="CI39" s="72" t="s">
        <v>302</v>
      </c>
      <c r="CJ39" s="92" t="s">
        <v>319</v>
      </c>
      <c r="CK39" s="72" t="s">
        <v>303</v>
      </c>
      <c r="CL39" s="92"/>
      <c r="CM39" s="72"/>
      <c r="CN39" s="79"/>
      <c r="CP39" s="111">
        <f t="shared" si="9"/>
        <v>0</v>
      </c>
    </row>
    <row r="40" spans="1:98" x14ac:dyDescent="0.25">
      <c r="A40" s="18" t="s">
        <v>40</v>
      </c>
      <c r="B40" s="28">
        <v>8</v>
      </c>
      <c r="C40" s="76" t="s">
        <v>106</v>
      </c>
      <c r="D40" s="76"/>
      <c r="E40" s="39">
        <v>1</v>
      </c>
      <c r="F40" s="72">
        <v>5</v>
      </c>
      <c r="G40" s="72"/>
      <c r="H40" s="72"/>
      <c r="I40" s="39">
        <v>4</v>
      </c>
      <c r="J40" s="72"/>
      <c r="K40" s="72"/>
      <c r="L40" s="72">
        <v>2</v>
      </c>
      <c r="M40" s="72"/>
      <c r="N40" s="92"/>
      <c r="O40" s="72">
        <v>2</v>
      </c>
      <c r="P40" s="72">
        <v>2</v>
      </c>
      <c r="Q40" s="72">
        <v>4</v>
      </c>
      <c r="R40" s="72"/>
      <c r="S40" s="72"/>
      <c r="T40" s="72"/>
      <c r="U40" s="72"/>
      <c r="V40" s="72"/>
      <c r="W40" s="72"/>
      <c r="X40" s="72"/>
      <c r="Y40" s="72"/>
      <c r="Z40" s="72">
        <v>2</v>
      </c>
      <c r="AA40" s="72"/>
      <c r="AB40" s="72">
        <v>2</v>
      </c>
      <c r="AC40" s="72"/>
      <c r="AD40" s="72"/>
      <c r="AE40" s="72"/>
      <c r="AF40" s="72"/>
      <c r="AG40" s="72">
        <v>2</v>
      </c>
      <c r="AH40" s="31" t="str">
        <f t="shared" si="6"/>
        <v xml:space="preserve"> </v>
      </c>
      <c r="AI40" s="31" t="str">
        <f t="shared" si="1"/>
        <v>b</v>
      </c>
      <c r="AJ40" s="72"/>
      <c r="AK40" s="31" t="str">
        <f t="shared" si="2"/>
        <v xml:space="preserve"> </v>
      </c>
      <c r="AL40" s="31" t="str">
        <f t="shared" si="7"/>
        <v xml:space="preserve"> </v>
      </c>
      <c r="AM40" s="72"/>
      <c r="AN40" s="72"/>
      <c r="AO40" s="72"/>
      <c r="AP40" s="72"/>
      <c r="AQ40" s="72">
        <v>2</v>
      </c>
      <c r="AR40" s="72"/>
      <c r="AS40" s="72"/>
      <c r="AT40" s="72"/>
      <c r="AU40" s="72"/>
      <c r="AV40" s="72"/>
      <c r="AW40" s="72"/>
      <c r="AX40" s="72"/>
      <c r="AY40" s="72"/>
      <c r="AZ40" s="69">
        <f t="shared" si="8"/>
        <v>28</v>
      </c>
      <c r="BA40" s="78" t="s">
        <v>188</v>
      </c>
      <c r="BB40" s="72" t="s">
        <v>152</v>
      </c>
      <c r="BC40" s="72" t="s">
        <v>302</v>
      </c>
      <c r="BD40" s="77" t="s">
        <v>308</v>
      </c>
      <c r="BE40" s="72" t="s">
        <v>165</v>
      </c>
      <c r="BF40" s="72" t="s">
        <v>313</v>
      </c>
      <c r="BG40" s="92" t="s">
        <v>186</v>
      </c>
      <c r="BH40" s="79"/>
      <c r="BI40" s="72" t="s">
        <v>189</v>
      </c>
      <c r="BJ40" s="72" t="s">
        <v>302</v>
      </c>
      <c r="BK40" s="72" t="s">
        <v>188</v>
      </c>
      <c r="BL40" s="77" t="s">
        <v>165</v>
      </c>
      <c r="BM40" s="78" t="s">
        <v>310</v>
      </c>
      <c r="BN40" s="72"/>
      <c r="BO40" s="92"/>
      <c r="BP40" s="79"/>
      <c r="BQ40" s="72" t="s">
        <v>165</v>
      </c>
      <c r="BR40" s="72" t="s">
        <v>165</v>
      </c>
      <c r="BS40" s="78" t="s">
        <v>186</v>
      </c>
      <c r="BT40" s="77" t="s">
        <v>152</v>
      </c>
      <c r="BU40" s="72" t="s">
        <v>302</v>
      </c>
      <c r="BV40" s="72" t="s">
        <v>183</v>
      </c>
      <c r="BW40" s="92" t="s">
        <v>183</v>
      </c>
      <c r="BX40" s="79"/>
      <c r="BY40" s="78" t="s">
        <v>160</v>
      </c>
      <c r="BZ40" s="72" t="s">
        <v>152</v>
      </c>
      <c r="CA40" s="72" t="s">
        <v>189</v>
      </c>
      <c r="CB40" s="77" t="s">
        <v>308</v>
      </c>
      <c r="CC40" s="72"/>
      <c r="CD40" s="72"/>
      <c r="CE40" s="92"/>
      <c r="CF40" s="79"/>
      <c r="CG40" s="78" t="s">
        <v>321</v>
      </c>
      <c r="CH40" s="72" t="s">
        <v>152</v>
      </c>
      <c r="CI40" s="72" t="s">
        <v>302</v>
      </c>
      <c r="CJ40" s="77"/>
      <c r="CK40" s="72" t="s">
        <v>165</v>
      </c>
      <c r="CL40" s="72" t="s">
        <v>188</v>
      </c>
      <c r="CM40" s="92" t="s">
        <v>310</v>
      </c>
      <c r="CN40" s="79"/>
      <c r="CP40" s="111">
        <f t="shared" si="9"/>
        <v>0</v>
      </c>
    </row>
    <row r="41" spans="1:98" ht="15.75" customHeight="1" x14ac:dyDescent="0.25">
      <c r="A41" s="18" t="s">
        <v>40</v>
      </c>
      <c r="B41" s="28">
        <v>9</v>
      </c>
      <c r="C41" s="76" t="s">
        <v>107</v>
      </c>
      <c r="D41" s="76"/>
      <c r="E41" s="39">
        <v>1</v>
      </c>
      <c r="F41" s="72">
        <v>5</v>
      </c>
      <c r="G41" s="72"/>
      <c r="H41" s="39">
        <v>3</v>
      </c>
      <c r="I41" s="72"/>
      <c r="J41" s="72"/>
      <c r="K41" s="72"/>
      <c r="L41" s="72"/>
      <c r="M41" s="73">
        <v>3</v>
      </c>
      <c r="N41" s="72"/>
      <c r="O41" s="72"/>
      <c r="P41" s="72"/>
      <c r="Q41" s="72">
        <v>4</v>
      </c>
      <c r="R41" s="72"/>
      <c r="S41" s="72">
        <v>1</v>
      </c>
      <c r="T41" s="72"/>
      <c r="U41" s="72"/>
      <c r="V41" s="72"/>
      <c r="W41" s="72"/>
      <c r="X41" s="72"/>
      <c r="Y41" s="72"/>
      <c r="Z41" s="72">
        <v>2</v>
      </c>
      <c r="AA41" s="72"/>
      <c r="AB41" s="72">
        <v>2</v>
      </c>
      <c r="AC41" s="72"/>
      <c r="AD41" s="72"/>
      <c r="AE41" s="72"/>
      <c r="AF41" s="72"/>
      <c r="AG41" s="72">
        <v>2</v>
      </c>
      <c r="AH41" s="31" t="str">
        <f t="shared" si="6"/>
        <v xml:space="preserve"> </v>
      </c>
      <c r="AI41" s="31" t="str">
        <f t="shared" si="1"/>
        <v>b</v>
      </c>
      <c r="AJ41" s="39">
        <v>2</v>
      </c>
      <c r="AK41" s="31" t="str">
        <f t="shared" si="2"/>
        <v xml:space="preserve"> </v>
      </c>
      <c r="AL41" s="31" t="str">
        <f t="shared" si="7"/>
        <v>b</v>
      </c>
      <c r="AM41" s="72"/>
      <c r="AN41" s="72"/>
      <c r="AO41" s="72"/>
      <c r="AP41" s="72"/>
      <c r="AQ41" s="72"/>
      <c r="AR41" s="72">
        <v>3</v>
      </c>
      <c r="AS41" s="72"/>
      <c r="AT41" s="72"/>
      <c r="AU41" s="72"/>
      <c r="AV41" s="72"/>
      <c r="AW41" s="72"/>
      <c r="AX41" s="72"/>
      <c r="AY41" s="72"/>
      <c r="AZ41" s="69">
        <f t="shared" si="8"/>
        <v>28</v>
      </c>
      <c r="BA41" s="78" t="s">
        <v>230</v>
      </c>
      <c r="BB41" s="72" t="s">
        <v>152</v>
      </c>
      <c r="BC41" s="72" t="s">
        <v>302</v>
      </c>
      <c r="BD41" s="72" t="s">
        <v>308</v>
      </c>
      <c r="BE41" s="72" t="s">
        <v>165</v>
      </c>
      <c r="BF41" s="72" t="s">
        <v>311</v>
      </c>
      <c r="BG41" s="92" t="s">
        <v>186</v>
      </c>
      <c r="BH41" s="79"/>
      <c r="BI41" s="72"/>
      <c r="BJ41" s="72" t="s">
        <v>302</v>
      </c>
      <c r="BK41" s="72" t="s">
        <v>230</v>
      </c>
      <c r="BL41" s="72" t="s">
        <v>165</v>
      </c>
      <c r="BM41" s="78" t="s">
        <v>310</v>
      </c>
      <c r="BN41" s="72"/>
      <c r="BO41" s="92"/>
      <c r="BP41" s="79"/>
      <c r="BQ41" s="72" t="s">
        <v>165</v>
      </c>
      <c r="BR41" s="72" t="s">
        <v>165</v>
      </c>
      <c r="BS41" s="78" t="s">
        <v>186</v>
      </c>
      <c r="BT41" s="72" t="s">
        <v>152</v>
      </c>
      <c r="BU41" s="72" t="s">
        <v>327</v>
      </c>
      <c r="BV41" s="72"/>
      <c r="BW41" s="92"/>
      <c r="BX41" s="79"/>
      <c r="BY41" s="78" t="s">
        <v>318</v>
      </c>
      <c r="BZ41" s="72" t="s">
        <v>152</v>
      </c>
      <c r="CA41" s="72"/>
      <c r="CB41" s="72" t="s">
        <v>308</v>
      </c>
      <c r="CC41" s="72"/>
      <c r="CD41" s="72"/>
      <c r="CE41" s="92"/>
      <c r="CF41" s="79"/>
      <c r="CG41" s="78" t="s">
        <v>315</v>
      </c>
      <c r="CH41" s="72" t="s">
        <v>152</v>
      </c>
      <c r="CI41" s="72" t="s">
        <v>302</v>
      </c>
      <c r="CJ41" s="72"/>
      <c r="CK41" s="72" t="s">
        <v>165</v>
      </c>
      <c r="CL41" s="72" t="s">
        <v>230</v>
      </c>
      <c r="CM41" s="92" t="s">
        <v>310</v>
      </c>
      <c r="CN41" s="79"/>
      <c r="CP41" s="111">
        <f t="shared" si="9"/>
        <v>0</v>
      </c>
    </row>
    <row r="42" spans="1:98" ht="15" customHeight="1" x14ac:dyDescent="0.25">
      <c r="A42" s="18" t="s">
        <v>40</v>
      </c>
      <c r="B42" s="28">
        <v>10</v>
      </c>
      <c r="C42" s="76" t="s">
        <v>108</v>
      </c>
      <c r="D42" s="76"/>
      <c r="E42" s="39">
        <v>1</v>
      </c>
      <c r="F42" s="72"/>
      <c r="G42" s="72">
        <v>5</v>
      </c>
      <c r="H42" s="72"/>
      <c r="I42" s="39">
        <v>4</v>
      </c>
      <c r="J42" s="72"/>
      <c r="K42" s="72"/>
      <c r="L42" s="72"/>
      <c r="M42" s="72"/>
      <c r="N42" s="72"/>
      <c r="O42" s="72">
        <v>3</v>
      </c>
      <c r="P42" s="72"/>
      <c r="Q42" s="72"/>
      <c r="R42" s="72">
        <v>5</v>
      </c>
      <c r="S42" s="72"/>
      <c r="T42" s="72"/>
      <c r="U42" s="72"/>
      <c r="V42" s="72"/>
      <c r="W42" s="72"/>
      <c r="X42" s="72"/>
      <c r="Y42" s="72"/>
      <c r="Z42" s="72">
        <v>2</v>
      </c>
      <c r="AA42" s="72"/>
      <c r="AB42" s="72"/>
      <c r="AC42" s="72"/>
      <c r="AD42" s="72"/>
      <c r="AE42" s="72"/>
      <c r="AF42" s="72">
        <v>2</v>
      </c>
      <c r="AG42" s="72" t="s">
        <v>306</v>
      </c>
      <c r="AH42" s="31" t="str">
        <f t="shared" si="6"/>
        <v>m</v>
      </c>
      <c r="AI42" s="31" t="str">
        <f t="shared" si="1"/>
        <v xml:space="preserve"> </v>
      </c>
      <c r="AJ42" s="39">
        <v>2</v>
      </c>
      <c r="AK42" s="31" t="s">
        <v>82</v>
      </c>
      <c r="AL42" s="31" t="str">
        <f t="shared" si="7"/>
        <v xml:space="preserve"> </v>
      </c>
      <c r="AM42" s="72"/>
      <c r="AN42" s="72"/>
      <c r="AO42" s="72"/>
      <c r="AP42" s="39">
        <v>3</v>
      </c>
      <c r="AQ42" s="72"/>
      <c r="AR42" s="72"/>
      <c r="AS42" s="72">
        <v>1</v>
      </c>
      <c r="AT42" s="72"/>
      <c r="AU42" s="72"/>
      <c r="AV42" s="72"/>
      <c r="AW42" s="72"/>
      <c r="AX42" s="72"/>
      <c r="AY42" s="72"/>
      <c r="AZ42" s="69">
        <f t="shared" si="8"/>
        <v>28</v>
      </c>
      <c r="BA42" s="78" t="s">
        <v>188</v>
      </c>
      <c r="BB42" s="72" t="s">
        <v>192</v>
      </c>
      <c r="BC42" s="72" t="s">
        <v>302</v>
      </c>
      <c r="BD42" s="72" t="s">
        <v>304</v>
      </c>
      <c r="BE42" s="72" t="s">
        <v>303</v>
      </c>
      <c r="BF42" s="92"/>
      <c r="BG42" s="72"/>
      <c r="BH42" s="79"/>
      <c r="BI42" s="72" t="s">
        <v>211</v>
      </c>
      <c r="BJ42" s="72" t="s">
        <v>302</v>
      </c>
      <c r="BK42" s="72" t="s">
        <v>188</v>
      </c>
      <c r="BL42" s="72" t="s">
        <v>303</v>
      </c>
      <c r="BM42" s="78" t="s">
        <v>316</v>
      </c>
      <c r="BN42" s="92" t="s">
        <v>308</v>
      </c>
      <c r="BO42" s="72" t="s">
        <v>322</v>
      </c>
      <c r="BP42" s="79"/>
      <c r="BQ42" s="72" t="s">
        <v>303</v>
      </c>
      <c r="BR42" s="72" t="s">
        <v>303</v>
      </c>
      <c r="BS42" s="78" t="s">
        <v>217</v>
      </c>
      <c r="BT42" s="72" t="s">
        <v>192</v>
      </c>
      <c r="BU42" s="72" t="s">
        <v>302</v>
      </c>
      <c r="BV42" s="92"/>
      <c r="BW42" s="72"/>
      <c r="BX42" s="79"/>
      <c r="BY42" s="78" t="s">
        <v>192</v>
      </c>
      <c r="BZ42" s="72" t="s">
        <v>192</v>
      </c>
      <c r="CA42" s="72" t="s">
        <v>211</v>
      </c>
      <c r="CB42" s="72" t="s">
        <v>304</v>
      </c>
      <c r="CC42" s="72"/>
      <c r="CD42" s="92" t="s">
        <v>160</v>
      </c>
      <c r="CE42" s="72"/>
      <c r="CF42" s="79"/>
      <c r="CG42" s="78" t="s">
        <v>316</v>
      </c>
      <c r="CH42" s="72" t="s">
        <v>192</v>
      </c>
      <c r="CI42" s="72" t="s">
        <v>302</v>
      </c>
      <c r="CJ42" s="72" t="s">
        <v>316</v>
      </c>
      <c r="CK42" s="72" t="s">
        <v>303</v>
      </c>
      <c r="CL42" s="92" t="s">
        <v>188</v>
      </c>
      <c r="CM42" s="72"/>
      <c r="CN42" s="79"/>
      <c r="CP42" s="111">
        <f t="shared" si="9"/>
        <v>3</v>
      </c>
    </row>
    <row r="43" spans="1:98" ht="15" customHeight="1" x14ac:dyDescent="0.25">
      <c r="A43" s="18" t="s">
        <v>40</v>
      </c>
      <c r="B43" s="28">
        <v>11</v>
      </c>
      <c r="C43" s="76" t="s">
        <v>109</v>
      </c>
      <c r="D43" s="76"/>
      <c r="E43" s="39">
        <v>1</v>
      </c>
      <c r="F43" s="72">
        <v>5</v>
      </c>
      <c r="G43" s="72"/>
      <c r="H43" s="39">
        <v>3</v>
      </c>
      <c r="I43" s="72"/>
      <c r="J43" s="72"/>
      <c r="K43" s="72"/>
      <c r="L43" s="72"/>
      <c r="M43" s="73">
        <v>3</v>
      </c>
      <c r="N43" s="72"/>
      <c r="O43" s="72"/>
      <c r="P43" s="72">
        <v>2</v>
      </c>
      <c r="Q43" s="72"/>
      <c r="R43" s="72">
        <v>5</v>
      </c>
      <c r="S43" s="72"/>
      <c r="T43" s="72"/>
      <c r="U43" s="72"/>
      <c r="V43" s="72"/>
      <c r="W43" s="72"/>
      <c r="X43" s="72"/>
      <c r="Y43" s="72"/>
      <c r="Z43" s="72"/>
      <c r="AA43" s="72">
        <v>3</v>
      </c>
      <c r="AB43" s="72"/>
      <c r="AC43" s="72"/>
      <c r="AD43" s="72"/>
      <c r="AE43" s="72"/>
      <c r="AF43" s="72"/>
      <c r="AG43" s="72">
        <v>2</v>
      </c>
      <c r="AH43" s="31" t="str">
        <f t="shared" si="6"/>
        <v xml:space="preserve"> </v>
      </c>
      <c r="AI43" s="31" t="str">
        <f t="shared" si="1"/>
        <v>b</v>
      </c>
      <c r="AJ43" s="39">
        <v>2</v>
      </c>
      <c r="AK43" s="31" t="str">
        <f>IF(AND(COUNTIF(C43,"*ė")+COUNTIF(C43,"*a")&gt;=1,AJ43&gt;0),"m"," ")</f>
        <v xml:space="preserve"> </v>
      </c>
      <c r="AL43" s="31" t="str">
        <f t="shared" si="7"/>
        <v>b</v>
      </c>
      <c r="AM43" s="72"/>
      <c r="AN43" s="72"/>
      <c r="AO43" s="72"/>
      <c r="AP43" s="72"/>
      <c r="AQ43" s="72">
        <v>2</v>
      </c>
      <c r="AR43" s="72"/>
      <c r="AS43" s="72"/>
      <c r="AT43" s="72"/>
      <c r="AU43" s="72"/>
      <c r="AV43" s="72"/>
      <c r="AW43" s="72"/>
      <c r="AX43" s="72"/>
      <c r="AY43" s="72"/>
      <c r="AZ43" s="69">
        <f t="shared" si="8"/>
        <v>28</v>
      </c>
      <c r="BA43" s="78" t="s">
        <v>230</v>
      </c>
      <c r="BB43" s="72" t="s">
        <v>192</v>
      </c>
      <c r="BC43" s="72" t="s">
        <v>302</v>
      </c>
      <c r="BD43" s="72" t="s">
        <v>313</v>
      </c>
      <c r="BE43" s="72" t="s">
        <v>165</v>
      </c>
      <c r="BF43" s="92"/>
      <c r="BG43" s="72" t="s">
        <v>186</v>
      </c>
      <c r="BH43" s="79"/>
      <c r="BI43" s="72" t="s">
        <v>211</v>
      </c>
      <c r="BJ43" s="72" t="s">
        <v>302</v>
      </c>
      <c r="BK43" s="72" t="s">
        <v>230</v>
      </c>
      <c r="BL43" s="72" t="s">
        <v>165</v>
      </c>
      <c r="BM43" s="78"/>
      <c r="BN43" s="92" t="s">
        <v>177</v>
      </c>
      <c r="BO43" s="72" t="s">
        <v>177</v>
      </c>
      <c r="BP43" s="79"/>
      <c r="BQ43" s="72" t="s">
        <v>165</v>
      </c>
      <c r="BR43" s="72" t="s">
        <v>165</v>
      </c>
      <c r="BS43" s="78" t="s">
        <v>186</v>
      </c>
      <c r="BT43" s="72" t="s">
        <v>192</v>
      </c>
      <c r="BU43" s="72"/>
      <c r="BV43" s="92" t="s">
        <v>183</v>
      </c>
      <c r="BW43" s="72" t="s">
        <v>183</v>
      </c>
      <c r="BX43" s="79"/>
      <c r="BY43" s="78" t="s">
        <v>192</v>
      </c>
      <c r="BZ43" s="72" t="s">
        <v>192</v>
      </c>
      <c r="CA43" s="72" t="s">
        <v>211</v>
      </c>
      <c r="CB43" s="72" t="s">
        <v>313</v>
      </c>
      <c r="CC43" s="72" t="s">
        <v>177</v>
      </c>
      <c r="CD43" s="92" t="s">
        <v>160</v>
      </c>
      <c r="CE43" s="72"/>
      <c r="CF43" s="79"/>
      <c r="CG43" s="78"/>
      <c r="CH43" s="72" t="s">
        <v>192</v>
      </c>
      <c r="CI43" s="72" t="s">
        <v>302</v>
      </c>
      <c r="CJ43" s="72"/>
      <c r="CK43" s="72" t="s">
        <v>165</v>
      </c>
      <c r="CL43" s="92" t="s">
        <v>230</v>
      </c>
      <c r="CM43" s="72"/>
      <c r="CN43" s="79"/>
      <c r="CP43" s="111">
        <f t="shared" si="9"/>
        <v>0</v>
      </c>
    </row>
    <row r="44" spans="1:98" ht="15" customHeight="1" x14ac:dyDescent="0.25">
      <c r="A44" s="18" t="s">
        <v>40</v>
      </c>
      <c r="B44" s="28">
        <v>4</v>
      </c>
      <c r="C44" s="76" t="s">
        <v>87</v>
      </c>
      <c r="D44" s="76"/>
      <c r="E44" s="39">
        <v>1</v>
      </c>
      <c r="F44" s="72"/>
      <c r="G44" s="72">
        <v>5</v>
      </c>
      <c r="H44" s="72"/>
      <c r="I44" s="39">
        <v>4</v>
      </c>
      <c r="J44" s="72"/>
      <c r="K44" s="72"/>
      <c r="L44" s="72"/>
      <c r="M44" s="73">
        <v>3</v>
      </c>
      <c r="N44" s="39">
        <v>2</v>
      </c>
      <c r="O44" s="72"/>
      <c r="P44" s="72"/>
      <c r="Q44" s="72"/>
      <c r="R44" s="72">
        <v>5</v>
      </c>
      <c r="S44" s="72"/>
      <c r="T44" s="72"/>
      <c r="U44" s="72"/>
      <c r="V44" s="72"/>
      <c r="W44" s="72"/>
      <c r="X44" s="72"/>
      <c r="Y44" s="72">
        <v>3</v>
      </c>
      <c r="Z44" s="72"/>
      <c r="AA44" s="72">
        <v>3</v>
      </c>
      <c r="AB44" s="72">
        <v>2</v>
      </c>
      <c r="AC44" s="72"/>
      <c r="AD44" s="72"/>
      <c r="AE44" s="72"/>
      <c r="AF44" s="72"/>
      <c r="AG44" s="72"/>
      <c r="AH44" s="31" t="str">
        <f t="shared" si="6"/>
        <v xml:space="preserve"> </v>
      </c>
      <c r="AI44" s="31" t="str">
        <f t="shared" si="1"/>
        <v xml:space="preserve"> </v>
      </c>
      <c r="AJ44" s="39">
        <v>2</v>
      </c>
      <c r="AK44" s="31" t="str">
        <f>IF(AND(COUNTIF(C44,"*ė")+COUNTIF(C44,"*a")&gt;=1,AJ44&gt;0),"m"," ")</f>
        <v>m</v>
      </c>
      <c r="AL44" s="31" t="str">
        <f t="shared" si="7"/>
        <v xml:space="preserve"> </v>
      </c>
      <c r="AM44" s="72"/>
      <c r="AN44" s="72"/>
      <c r="AO44" s="72"/>
      <c r="AP44" s="72"/>
      <c r="AQ44" s="72"/>
      <c r="AR44" s="72"/>
      <c r="AS44" s="80">
        <v>1</v>
      </c>
      <c r="AT44" s="72"/>
      <c r="AU44" s="72"/>
      <c r="AV44" s="72"/>
      <c r="AW44" s="72"/>
      <c r="AX44" s="72"/>
      <c r="AY44" s="72"/>
      <c r="AZ44" s="69">
        <f t="shared" si="8"/>
        <v>31</v>
      </c>
      <c r="BA44" s="78" t="s">
        <v>302</v>
      </c>
      <c r="BB44" s="72" t="s">
        <v>192</v>
      </c>
      <c r="BC44" s="72" t="s">
        <v>230</v>
      </c>
      <c r="BD44" s="92"/>
      <c r="BE44" s="72" t="s">
        <v>303</v>
      </c>
      <c r="BF44" s="72" t="s">
        <v>175</v>
      </c>
      <c r="BG44" s="77" t="s">
        <v>177</v>
      </c>
      <c r="BH44" s="79"/>
      <c r="BI44" s="72" t="s">
        <v>272</v>
      </c>
      <c r="BJ44" s="72" t="s">
        <v>230</v>
      </c>
      <c r="BK44" s="72" t="s">
        <v>302</v>
      </c>
      <c r="BL44" s="92" t="s">
        <v>303</v>
      </c>
      <c r="BM44" s="78" t="s">
        <v>310</v>
      </c>
      <c r="BN44" s="72" t="s">
        <v>317</v>
      </c>
      <c r="BO44" s="77" t="s">
        <v>317</v>
      </c>
      <c r="BP44" s="79"/>
      <c r="BQ44" s="72" t="s">
        <v>303</v>
      </c>
      <c r="BR44" s="72" t="s">
        <v>303</v>
      </c>
      <c r="BS44" s="78" t="s">
        <v>175</v>
      </c>
      <c r="BT44" s="92" t="s">
        <v>192</v>
      </c>
      <c r="BU44" s="72" t="s">
        <v>327</v>
      </c>
      <c r="BV44" s="72"/>
      <c r="BW44" s="77"/>
      <c r="BX44" s="79"/>
      <c r="BY44" s="78" t="s">
        <v>192</v>
      </c>
      <c r="BZ44" s="72" t="s">
        <v>192</v>
      </c>
      <c r="CA44" s="72" t="s">
        <v>272</v>
      </c>
      <c r="CB44" s="92"/>
      <c r="CC44" s="72" t="s">
        <v>317</v>
      </c>
      <c r="CD44" s="72" t="s">
        <v>302</v>
      </c>
      <c r="CE44" s="77" t="s">
        <v>161</v>
      </c>
      <c r="CF44" s="79"/>
      <c r="CG44" s="78" t="s">
        <v>211</v>
      </c>
      <c r="CH44" s="72" t="s">
        <v>192</v>
      </c>
      <c r="CI44" s="72" t="s">
        <v>230</v>
      </c>
      <c r="CJ44" s="92"/>
      <c r="CK44" s="72" t="s">
        <v>303</v>
      </c>
      <c r="CL44" s="72" t="s">
        <v>302</v>
      </c>
      <c r="CM44" s="77" t="s">
        <v>310</v>
      </c>
      <c r="CN44" s="79"/>
      <c r="CP44" s="111">
        <f t="shared" si="9"/>
        <v>0</v>
      </c>
    </row>
    <row r="45" spans="1:98" ht="15" customHeight="1" x14ac:dyDescent="0.25">
      <c r="A45" s="18" t="s">
        <v>40</v>
      </c>
      <c r="B45" s="28">
        <v>12</v>
      </c>
      <c r="C45" s="76" t="s">
        <v>110</v>
      </c>
      <c r="D45" s="76"/>
      <c r="E45" s="39">
        <v>1</v>
      </c>
      <c r="F45" s="72"/>
      <c r="G45" s="72">
        <v>5</v>
      </c>
      <c r="H45" s="72"/>
      <c r="I45" s="39">
        <v>4</v>
      </c>
      <c r="J45" s="72"/>
      <c r="K45" s="72"/>
      <c r="L45" s="72"/>
      <c r="M45" s="73">
        <v>3</v>
      </c>
      <c r="N45" s="72"/>
      <c r="O45" s="72"/>
      <c r="P45" s="72"/>
      <c r="Q45" s="72">
        <v>4</v>
      </c>
      <c r="R45" s="72"/>
      <c r="S45" s="72"/>
      <c r="T45" s="72"/>
      <c r="U45" s="72"/>
      <c r="V45" s="72"/>
      <c r="W45" s="72"/>
      <c r="X45" s="72"/>
      <c r="Y45" s="72">
        <v>3</v>
      </c>
      <c r="Z45" s="72"/>
      <c r="AA45" s="72">
        <v>3</v>
      </c>
      <c r="AB45" s="72">
        <v>2</v>
      </c>
      <c r="AC45" s="72"/>
      <c r="AD45" s="72"/>
      <c r="AE45" s="72"/>
      <c r="AF45" s="72"/>
      <c r="AG45" s="72"/>
      <c r="AH45" s="31" t="str">
        <f t="shared" si="6"/>
        <v xml:space="preserve"> </v>
      </c>
      <c r="AI45" s="31"/>
      <c r="AJ45" s="39">
        <v>2</v>
      </c>
      <c r="AK45" s="31"/>
      <c r="AL45" s="31" t="str">
        <f t="shared" si="7"/>
        <v>b</v>
      </c>
      <c r="AM45" s="72"/>
      <c r="AN45" s="72"/>
      <c r="AO45" s="72"/>
      <c r="AP45" s="72"/>
      <c r="AQ45" s="72">
        <v>2</v>
      </c>
      <c r="AR45" s="72"/>
      <c r="AS45" s="72"/>
      <c r="AT45" s="72"/>
      <c r="AU45" s="72"/>
      <c r="AV45" s="72"/>
      <c r="AW45" s="72"/>
      <c r="AX45" s="72"/>
      <c r="AY45" s="72"/>
      <c r="AZ45" s="69">
        <f t="shared" si="8"/>
        <v>29</v>
      </c>
      <c r="BA45" s="78" t="s">
        <v>230</v>
      </c>
      <c r="BB45" s="72" t="s">
        <v>152</v>
      </c>
      <c r="BC45" s="72" t="s">
        <v>302</v>
      </c>
      <c r="BD45" s="72" t="s">
        <v>313</v>
      </c>
      <c r="BE45" s="72" t="s">
        <v>303</v>
      </c>
      <c r="BF45" s="72" t="s">
        <v>175</v>
      </c>
      <c r="BG45" s="72" t="s">
        <v>177</v>
      </c>
      <c r="BH45" s="79"/>
      <c r="BI45" s="72" t="s">
        <v>211</v>
      </c>
      <c r="BJ45" s="72" t="s">
        <v>302</v>
      </c>
      <c r="BK45" s="72" t="s">
        <v>230</v>
      </c>
      <c r="BL45" s="72" t="s">
        <v>303</v>
      </c>
      <c r="BM45" s="78" t="s">
        <v>310</v>
      </c>
      <c r="BN45" s="72" t="s">
        <v>317</v>
      </c>
      <c r="BO45" s="72" t="s">
        <v>317</v>
      </c>
      <c r="BP45" s="79"/>
      <c r="BQ45" s="72" t="s">
        <v>303</v>
      </c>
      <c r="BR45" s="72" t="s">
        <v>303</v>
      </c>
      <c r="BS45" s="78" t="s">
        <v>175</v>
      </c>
      <c r="BT45" s="72" t="s">
        <v>152</v>
      </c>
      <c r="BU45" s="72" t="s">
        <v>302</v>
      </c>
      <c r="BV45" s="72"/>
      <c r="BW45" s="72"/>
      <c r="BX45" s="79"/>
      <c r="BY45" s="78" t="s">
        <v>160</v>
      </c>
      <c r="BZ45" s="72" t="s">
        <v>152</v>
      </c>
      <c r="CA45" s="72" t="s">
        <v>211</v>
      </c>
      <c r="CB45" s="72" t="s">
        <v>313</v>
      </c>
      <c r="CC45" s="72" t="s">
        <v>317</v>
      </c>
      <c r="CD45" s="72"/>
      <c r="CE45" s="72"/>
      <c r="CF45" s="79"/>
      <c r="CG45" s="78"/>
      <c r="CH45" s="72" t="s">
        <v>152</v>
      </c>
      <c r="CI45" s="72" t="s">
        <v>302</v>
      </c>
      <c r="CJ45" s="72"/>
      <c r="CK45" s="72" t="s">
        <v>303</v>
      </c>
      <c r="CL45" s="72" t="s">
        <v>230</v>
      </c>
      <c r="CM45" s="72" t="s">
        <v>310</v>
      </c>
      <c r="CN45" s="79"/>
      <c r="CP45" s="111">
        <f t="shared" si="9"/>
        <v>0</v>
      </c>
    </row>
    <row r="46" spans="1:98" ht="15" customHeight="1" x14ac:dyDescent="0.25">
      <c r="A46" s="18" t="s">
        <v>40</v>
      </c>
      <c r="B46" s="28">
        <v>5</v>
      </c>
      <c r="C46" s="76" t="s">
        <v>88</v>
      </c>
      <c r="D46" s="76"/>
      <c r="E46" s="39">
        <v>1</v>
      </c>
      <c r="F46" s="72"/>
      <c r="G46" s="72">
        <v>5</v>
      </c>
      <c r="H46" s="72"/>
      <c r="I46" s="39">
        <v>4</v>
      </c>
      <c r="J46" s="72"/>
      <c r="K46" s="39">
        <v>3</v>
      </c>
      <c r="L46" s="72"/>
      <c r="M46" s="73">
        <v>3</v>
      </c>
      <c r="N46" s="39">
        <v>2</v>
      </c>
      <c r="O46" s="83"/>
      <c r="P46" s="72">
        <v>2</v>
      </c>
      <c r="Q46" s="72"/>
      <c r="R46" s="72">
        <v>5</v>
      </c>
      <c r="S46" s="72"/>
      <c r="T46" s="72"/>
      <c r="U46" s="72"/>
      <c r="V46" s="72"/>
      <c r="W46" s="72"/>
      <c r="X46" s="72"/>
      <c r="Y46" s="72"/>
      <c r="Z46" s="72">
        <v>2</v>
      </c>
      <c r="AA46" s="72"/>
      <c r="AB46" s="72"/>
      <c r="AC46" s="72"/>
      <c r="AD46" s="72"/>
      <c r="AE46" s="72"/>
      <c r="AF46" s="72"/>
      <c r="AG46" s="72">
        <v>2</v>
      </c>
      <c r="AH46" s="31" t="str">
        <f t="shared" si="6"/>
        <v>m</v>
      </c>
      <c r="AI46" s="31" t="str">
        <f t="shared" ref="AI46:AI60" si="10">IF(AND(COUNTIF(C46,"*ė")+COUNTIF(C46,"*a")=0,AG46&gt;0),"b"," ")</f>
        <v xml:space="preserve"> </v>
      </c>
      <c r="AJ46" s="72"/>
      <c r="AK46" s="31" t="str">
        <f t="shared" ref="AK46:AK57" si="11">IF(AND(COUNTIF(C46,"*ė")+COUNTIF(C46,"*a")&gt;=1,AJ46&gt;0),"m"," ")</f>
        <v xml:space="preserve"> </v>
      </c>
      <c r="AL46" s="31" t="str">
        <f t="shared" si="7"/>
        <v xml:space="preserve"> </v>
      </c>
      <c r="AM46" s="72"/>
      <c r="AN46" s="72"/>
      <c r="AO46" s="80"/>
      <c r="AP46" s="39">
        <v>3</v>
      </c>
      <c r="AQ46" s="72"/>
      <c r="AR46" s="72"/>
      <c r="AS46" s="72"/>
      <c r="AT46" s="72"/>
      <c r="AU46" s="72"/>
      <c r="AV46" s="72"/>
      <c r="AW46" s="72"/>
      <c r="AX46" s="72"/>
      <c r="AY46" s="72"/>
      <c r="AZ46" s="69">
        <f t="shared" si="8"/>
        <v>32</v>
      </c>
      <c r="BA46" s="78" t="s">
        <v>302</v>
      </c>
      <c r="BB46" s="72" t="s">
        <v>192</v>
      </c>
      <c r="BC46" s="72" t="s">
        <v>230</v>
      </c>
      <c r="BD46" s="92" t="s">
        <v>308</v>
      </c>
      <c r="BE46" s="72" t="s">
        <v>303</v>
      </c>
      <c r="BF46" s="92"/>
      <c r="BG46" s="77" t="s">
        <v>186</v>
      </c>
      <c r="BH46" s="79"/>
      <c r="BI46" s="72" t="s">
        <v>272</v>
      </c>
      <c r="BJ46" s="72" t="s">
        <v>230</v>
      </c>
      <c r="BK46" s="72" t="s">
        <v>302</v>
      </c>
      <c r="BL46" s="92" t="s">
        <v>303</v>
      </c>
      <c r="BM46" s="78" t="s">
        <v>316</v>
      </c>
      <c r="BN46" s="92" t="s">
        <v>153</v>
      </c>
      <c r="BO46" s="77" t="s">
        <v>153</v>
      </c>
      <c r="BP46" s="79"/>
      <c r="BQ46" s="72" t="s">
        <v>303</v>
      </c>
      <c r="BR46" s="72" t="s">
        <v>303</v>
      </c>
      <c r="BS46" s="78" t="s">
        <v>186</v>
      </c>
      <c r="BT46" s="92" t="s">
        <v>192</v>
      </c>
      <c r="BU46" s="72" t="s">
        <v>327</v>
      </c>
      <c r="BV46" s="92" t="s">
        <v>183</v>
      </c>
      <c r="BW46" s="77" t="s">
        <v>183</v>
      </c>
      <c r="BX46" s="79"/>
      <c r="BY46" s="78" t="s">
        <v>192</v>
      </c>
      <c r="BZ46" s="72" t="s">
        <v>192</v>
      </c>
      <c r="CA46" s="72" t="s">
        <v>272</v>
      </c>
      <c r="CB46" s="92" t="s">
        <v>308</v>
      </c>
      <c r="CC46" s="72" t="s">
        <v>153</v>
      </c>
      <c r="CD46" s="92" t="s">
        <v>302</v>
      </c>
      <c r="CE46" s="77"/>
      <c r="CF46" s="79"/>
      <c r="CG46" s="78" t="s">
        <v>316</v>
      </c>
      <c r="CH46" s="72" t="s">
        <v>192</v>
      </c>
      <c r="CI46" s="72" t="s">
        <v>230</v>
      </c>
      <c r="CJ46" s="92" t="s">
        <v>316</v>
      </c>
      <c r="CK46" s="72" t="s">
        <v>303</v>
      </c>
      <c r="CL46" s="92" t="s">
        <v>302</v>
      </c>
      <c r="CM46" s="77"/>
      <c r="CN46" s="79"/>
      <c r="CP46" s="111">
        <f t="shared" si="9"/>
        <v>3</v>
      </c>
    </row>
    <row r="47" spans="1:98" ht="15.75" customHeight="1" x14ac:dyDescent="0.25">
      <c r="A47" s="18" t="s">
        <v>40</v>
      </c>
      <c r="B47" s="28">
        <v>13</v>
      </c>
      <c r="C47" s="76" t="s">
        <v>111</v>
      </c>
      <c r="D47" s="76"/>
      <c r="E47" s="39">
        <v>1</v>
      </c>
      <c r="F47" s="72"/>
      <c r="G47" s="72">
        <v>5</v>
      </c>
      <c r="H47" s="72"/>
      <c r="I47" s="39">
        <v>4</v>
      </c>
      <c r="J47" s="72"/>
      <c r="K47" s="72"/>
      <c r="L47" s="72">
        <v>2</v>
      </c>
      <c r="M47" s="72"/>
      <c r="N47" s="72"/>
      <c r="O47" s="83">
        <v>3</v>
      </c>
      <c r="P47" s="72"/>
      <c r="Q47" s="72"/>
      <c r="R47" s="72">
        <v>5</v>
      </c>
      <c r="S47" s="72"/>
      <c r="T47" s="72"/>
      <c r="U47" s="72"/>
      <c r="V47" s="72"/>
      <c r="W47" s="72">
        <v>3</v>
      </c>
      <c r="X47" s="72"/>
      <c r="Y47" s="72"/>
      <c r="Z47" s="72"/>
      <c r="AA47" s="72"/>
      <c r="AB47" s="72"/>
      <c r="AC47" s="72"/>
      <c r="AD47" s="72"/>
      <c r="AE47" s="72"/>
      <c r="AF47" s="72">
        <v>2</v>
      </c>
      <c r="AG47" s="72"/>
      <c r="AH47" s="31" t="str">
        <f t="shared" si="6"/>
        <v xml:space="preserve"> </v>
      </c>
      <c r="AI47" s="31" t="str">
        <f t="shared" si="10"/>
        <v xml:space="preserve"> </v>
      </c>
      <c r="AJ47" s="39">
        <v>2</v>
      </c>
      <c r="AK47" s="31" t="str">
        <f t="shared" si="11"/>
        <v xml:space="preserve"> </v>
      </c>
      <c r="AL47" s="31" t="str">
        <f t="shared" si="7"/>
        <v>b</v>
      </c>
      <c r="AM47" s="72"/>
      <c r="AN47" s="72"/>
      <c r="AO47" s="72"/>
      <c r="AP47" s="72"/>
      <c r="AQ47" s="72">
        <v>2</v>
      </c>
      <c r="AR47" s="72"/>
      <c r="AS47" s="72"/>
      <c r="AT47" s="72"/>
      <c r="AU47" s="72"/>
      <c r="AV47" s="72"/>
      <c r="AW47" s="72"/>
      <c r="AX47" s="72"/>
      <c r="AY47" s="72"/>
      <c r="AZ47" s="69">
        <f t="shared" si="8"/>
        <v>29</v>
      </c>
      <c r="BA47" s="78" t="s">
        <v>302</v>
      </c>
      <c r="BB47" s="72" t="s">
        <v>192</v>
      </c>
      <c r="BC47" s="72" t="s">
        <v>188</v>
      </c>
      <c r="BD47" s="72" t="s">
        <v>304</v>
      </c>
      <c r="BE47" s="72" t="s">
        <v>303</v>
      </c>
      <c r="BF47" s="92" t="s">
        <v>313</v>
      </c>
      <c r="BG47" s="92" t="s">
        <v>320</v>
      </c>
      <c r="BH47" s="79"/>
      <c r="BI47" s="72" t="s">
        <v>189</v>
      </c>
      <c r="BJ47" s="72" t="s">
        <v>188</v>
      </c>
      <c r="BK47" s="72" t="s">
        <v>302</v>
      </c>
      <c r="BL47" s="72" t="s">
        <v>303</v>
      </c>
      <c r="BM47" s="78"/>
      <c r="BN47" s="92"/>
      <c r="BO47" s="92"/>
      <c r="BP47" s="79"/>
      <c r="BQ47" s="72" t="s">
        <v>303</v>
      </c>
      <c r="BR47" s="72" t="s">
        <v>303</v>
      </c>
      <c r="BS47" s="78" t="s">
        <v>320</v>
      </c>
      <c r="BT47" s="72" t="s">
        <v>192</v>
      </c>
      <c r="BU47" s="72" t="s">
        <v>327</v>
      </c>
      <c r="BV47" s="92" t="s">
        <v>319</v>
      </c>
      <c r="BW47" s="92" t="s">
        <v>319</v>
      </c>
      <c r="BX47" s="79"/>
      <c r="BY47" s="78" t="s">
        <v>192</v>
      </c>
      <c r="BZ47" s="72" t="s">
        <v>192</v>
      </c>
      <c r="CA47" s="72" t="s">
        <v>189</v>
      </c>
      <c r="CB47" s="72" t="s">
        <v>304</v>
      </c>
      <c r="CC47" s="72"/>
      <c r="CD47" s="92" t="s">
        <v>302</v>
      </c>
      <c r="CE47" s="92"/>
      <c r="CF47" s="79"/>
      <c r="CG47" s="78" t="s">
        <v>321</v>
      </c>
      <c r="CH47" s="72" t="s">
        <v>192</v>
      </c>
      <c r="CI47" s="72" t="s">
        <v>188</v>
      </c>
      <c r="CJ47" s="72" t="s">
        <v>319</v>
      </c>
      <c r="CK47" s="72" t="s">
        <v>303</v>
      </c>
      <c r="CL47" s="92" t="s">
        <v>302</v>
      </c>
      <c r="CM47" s="92"/>
      <c r="CN47" s="79"/>
      <c r="CP47" s="111">
        <f t="shared" si="9"/>
        <v>0</v>
      </c>
    </row>
    <row r="48" spans="1:98" ht="15" customHeight="1" x14ac:dyDescent="0.25">
      <c r="A48" s="18" t="s">
        <v>40</v>
      </c>
      <c r="B48" s="28">
        <v>14</v>
      </c>
      <c r="C48" s="76" t="s">
        <v>112</v>
      </c>
      <c r="D48" s="76"/>
      <c r="E48" s="39">
        <v>1</v>
      </c>
      <c r="F48" s="72"/>
      <c r="G48" s="72">
        <v>5</v>
      </c>
      <c r="H48" s="72"/>
      <c r="I48" s="39">
        <v>4</v>
      </c>
      <c r="J48" s="83"/>
      <c r="K48" s="72"/>
      <c r="L48" s="72"/>
      <c r="M48" s="73">
        <v>3</v>
      </c>
      <c r="N48" s="72"/>
      <c r="O48" s="72"/>
      <c r="P48" s="72"/>
      <c r="Q48" s="72"/>
      <c r="R48" s="72">
        <v>5</v>
      </c>
      <c r="S48" s="72"/>
      <c r="T48" s="72"/>
      <c r="U48" s="72"/>
      <c r="V48" s="72"/>
      <c r="W48" s="72"/>
      <c r="X48" s="72"/>
      <c r="Y48" s="72">
        <v>3</v>
      </c>
      <c r="Z48" s="72"/>
      <c r="AA48" s="72">
        <v>3</v>
      </c>
      <c r="AB48" s="72"/>
      <c r="AC48" s="72"/>
      <c r="AD48" s="72"/>
      <c r="AE48" s="72"/>
      <c r="AF48" s="72"/>
      <c r="AG48" s="72"/>
      <c r="AH48" s="31" t="str">
        <f t="shared" si="6"/>
        <v xml:space="preserve"> </v>
      </c>
      <c r="AI48" s="31" t="str">
        <f t="shared" si="10"/>
        <v xml:space="preserve"> </v>
      </c>
      <c r="AJ48" s="39">
        <v>2</v>
      </c>
      <c r="AK48" s="31" t="str">
        <f t="shared" si="11"/>
        <v>m</v>
      </c>
      <c r="AL48" s="31" t="str">
        <f t="shared" si="7"/>
        <v xml:space="preserve"> </v>
      </c>
      <c r="AM48" s="72"/>
      <c r="AN48" s="72"/>
      <c r="AO48" s="80"/>
      <c r="AP48" s="39">
        <v>3</v>
      </c>
      <c r="AQ48" s="72"/>
      <c r="AR48" s="72"/>
      <c r="AS48" s="80">
        <v>1</v>
      </c>
      <c r="AT48" s="72"/>
      <c r="AU48" s="72"/>
      <c r="AV48" s="72"/>
      <c r="AW48" s="72"/>
      <c r="AX48" s="72"/>
      <c r="AY48" s="72"/>
      <c r="AZ48" s="69">
        <f t="shared" si="8"/>
        <v>30</v>
      </c>
      <c r="BA48" s="78" t="s">
        <v>230</v>
      </c>
      <c r="BB48" s="72" t="s">
        <v>192</v>
      </c>
      <c r="BC48" s="72" t="s">
        <v>302</v>
      </c>
      <c r="BD48" s="72"/>
      <c r="BE48" s="72" t="s">
        <v>303</v>
      </c>
      <c r="BF48" s="92" t="s">
        <v>175</v>
      </c>
      <c r="BG48" s="72" t="s">
        <v>177</v>
      </c>
      <c r="BH48" s="79"/>
      <c r="BI48" s="72" t="s">
        <v>211</v>
      </c>
      <c r="BJ48" s="72" t="s">
        <v>230</v>
      </c>
      <c r="BK48" s="72" t="s">
        <v>230</v>
      </c>
      <c r="BL48" s="72" t="s">
        <v>303</v>
      </c>
      <c r="BM48" s="78" t="s">
        <v>316</v>
      </c>
      <c r="BN48" s="92" t="s">
        <v>317</v>
      </c>
      <c r="BO48" s="72" t="s">
        <v>317</v>
      </c>
      <c r="BP48" s="79"/>
      <c r="BQ48" s="72" t="s">
        <v>303</v>
      </c>
      <c r="BR48" s="72" t="s">
        <v>303</v>
      </c>
      <c r="BS48" s="78" t="s">
        <v>175</v>
      </c>
      <c r="BT48" s="72" t="s">
        <v>192</v>
      </c>
      <c r="BU48" s="72" t="s">
        <v>302</v>
      </c>
      <c r="BV48" s="92"/>
      <c r="BW48" s="72"/>
      <c r="BX48" s="79"/>
      <c r="BY48" s="78" t="s">
        <v>192</v>
      </c>
      <c r="BZ48" s="72" t="s">
        <v>192</v>
      </c>
      <c r="CA48" s="72" t="s">
        <v>211</v>
      </c>
      <c r="CB48" s="72"/>
      <c r="CC48" s="72" t="s">
        <v>317</v>
      </c>
      <c r="CD48" s="92" t="s">
        <v>160</v>
      </c>
      <c r="CE48" s="72" t="s">
        <v>161</v>
      </c>
      <c r="CF48" s="79"/>
      <c r="CG48" s="78" t="s">
        <v>316</v>
      </c>
      <c r="CH48" s="72" t="s">
        <v>192</v>
      </c>
      <c r="CI48" s="72" t="s">
        <v>302</v>
      </c>
      <c r="CJ48" s="72" t="s">
        <v>316</v>
      </c>
      <c r="CK48" s="72" t="s">
        <v>303</v>
      </c>
      <c r="CL48" s="92" t="s">
        <v>230</v>
      </c>
      <c r="CM48" s="72"/>
      <c r="CN48" s="79"/>
      <c r="CP48" s="111">
        <f t="shared" si="9"/>
        <v>3</v>
      </c>
    </row>
    <row r="49" spans="1:94" ht="15.75" customHeight="1" x14ac:dyDescent="0.25">
      <c r="A49" s="18" t="s">
        <v>40</v>
      </c>
      <c r="B49" s="28">
        <v>6</v>
      </c>
      <c r="C49" s="76" t="s">
        <v>89</v>
      </c>
      <c r="D49" s="76"/>
      <c r="E49" s="39">
        <v>1</v>
      </c>
      <c r="F49" s="72"/>
      <c r="G49" s="72">
        <v>5</v>
      </c>
      <c r="H49" s="72"/>
      <c r="I49" s="39">
        <v>4</v>
      </c>
      <c r="J49" s="72"/>
      <c r="K49" s="39">
        <v>3</v>
      </c>
      <c r="L49" s="72"/>
      <c r="M49" s="73">
        <v>3</v>
      </c>
      <c r="N49" s="39">
        <v>2</v>
      </c>
      <c r="O49" s="83"/>
      <c r="P49" s="72"/>
      <c r="Q49" s="72">
        <v>4</v>
      </c>
      <c r="R49" s="72"/>
      <c r="S49" s="72">
        <v>1</v>
      </c>
      <c r="T49" s="72"/>
      <c r="U49" s="72"/>
      <c r="V49" s="72"/>
      <c r="W49" s="77">
        <v>3</v>
      </c>
      <c r="X49" s="72"/>
      <c r="Y49" s="72"/>
      <c r="Z49" s="72">
        <v>2</v>
      </c>
      <c r="AA49" s="72"/>
      <c r="AB49" s="72">
        <v>2</v>
      </c>
      <c r="AC49" s="72"/>
      <c r="AD49" s="72"/>
      <c r="AE49" s="72"/>
      <c r="AF49" s="72"/>
      <c r="AG49" s="72"/>
      <c r="AH49" s="31" t="str">
        <f t="shared" si="6"/>
        <v xml:space="preserve"> </v>
      </c>
      <c r="AI49" s="31" t="str">
        <f t="shared" si="10"/>
        <v xml:space="preserve"> </v>
      </c>
      <c r="AJ49" s="39">
        <v>2</v>
      </c>
      <c r="AK49" s="31" t="str">
        <f t="shared" si="11"/>
        <v xml:space="preserve"> </v>
      </c>
      <c r="AL49" s="31" t="str">
        <f t="shared" si="7"/>
        <v>b</v>
      </c>
      <c r="AM49" s="72"/>
      <c r="AN49" s="72"/>
      <c r="AO49" s="72"/>
      <c r="AP49" s="72"/>
      <c r="AQ49" s="72"/>
      <c r="AR49" s="72"/>
      <c r="AS49" s="72">
        <v>1</v>
      </c>
      <c r="AT49" s="72"/>
      <c r="AU49" s="72"/>
      <c r="AV49" s="72"/>
      <c r="AW49" s="72"/>
      <c r="AX49" s="72"/>
      <c r="AY49" s="72"/>
      <c r="AZ49" s="69">
        <f t="shared" si="8"/>
        <v>33</v>
      </c>
      <c r="BA49" s="78" t="s">
        <v>302</v>
      </c>
      <c r="BB49" s="72" t="s">
        <v>152</v>
      </c>
      <c r="BC49" s="72" t="s">
        <v>230</v>
      </c>
      <c r="BD49" s="92" t="s">
        <v>308</v>
      </c>
      <c r="BE49" s="72" t="s">
        <v>303</v>
      </c>
      <c r="BF49" s="72"/>
      <c r="BG49" s="77" t="s">
        <v>211</v>
      </c>
      <c r="BH49" s="79"/>
      <c r="BI49" s="72" t="s">
        <v>272</v>
      </c>
      <c r="BJ49" s="72" t="s">
        <v>230</v>
      </c>
      <c r="BK49" s="72" t="s">
        <v>302</v>
      </c>
      <c r="BL49" s="92" t="s">
        <v>303</v>
      </c>
      <c r="BM49" s="78" t="s">
        <v>310</v>
      </c>
      <c r="BN49" s="72" t="s">
        <v>153</v>
      </c>
      <c r="BO49" s="77" t="s">
        <v>153</v>
      </c>
      <c r="BP49" s="79"/>
      <c r="BQ49" s="72" t="s">
        <v>303</v>
      </c>
      <c r="BR49" s="72" t="s">
        <v>303</v>
      </c>
      <c r="BS49" s="78" t="s">
        <v>217</v>
      </c>
      <c r="BT49" s="92" t="s">
        <v>152</v>
      </c>
      <c r="BU49" s="72" t="s">
        <v>327</v>
      </c>
      <c r="BV49" s="72" t="s">
        <v>319</v>
      </c>
      <c r="BW49" s="77" t="s">
        <v>319</v>
      </c>
      <c r="BX49" s="79"/>
      <c r="BY49" s="78" t="s">
        <v>318</v>
      </c>
      <c r="BZ49" s="72" t="s">
        <v>152</v>
      </c>
      <c r="CA49" s="72" t="s">
        <v>272</v>
      </c>
      <c r="CB49" s="92" t="s">
        <v>308</v>
      </c>
      <c r="CC49" s="72" t="s">
        <v>153</v>
      </c>
      <c r="CD49" s="72" t="s">
        <v>302</v>
      </c>
      <c r="CE49" s="77"/>
      <c r="CF49" s="79"/>
      <c r="CG49" s="78" t="s">
        <v>211</v>
      </c>
      <c r="CH49" s="72" t="s">
        <v>152</v>
      </c>
      <c r="CI49" s="72" t="s">
        <v>230</v>
      </c>
      <c r="CJ49" s="92" t="s">
        <v>319</v>
      </c>
      <c r="CK49" s="72" t="s">
        <v>303</v>
      </c>
      <c r="CL49" s="72" t="s">
        <v>302</v>
      </c>
      <c r="CM49" s="77" t="s">
        <v>310</v>
      </c>
      <c r="CN49" s="79"/>
      <c r="CP49" s="111">
        <f t="shared" si="9"/>
        <v>0</v>
      </c>
    </row>
    <row r="50" spans="1:94" ht="15" customHeight="1" x14ac:dyDescent="0.25">
      <c r="A50" s="18" t="s">
        <v>40</v>
      </c>
      <c r="B50" s="28">
        <v>15</v>
      </c>
      <c r="C50" s="76" t="s">
        <v>113</v>
      </c>
      <c r="D50" s="76"/>
      <c r="E50" s="39">
        <v>1</v>
      </c>
      <c r="F50" s="72"/>
      <c r="G50" s="72">
        <v>5</v>
      </c>
      <c r="H50" s="72"/>
      <c r="I50" s="39">
        <v>4</v>
      </c>
      <c r="J50" s="72"/>
      <c r="K50" s="39">
        <v>3</v>
      </c>
      <c r="L50" s="72"/>
      <c r="M50" s="73">
        <v>3</v>
      </c>
      <c r="N50" s="72"/>
      <c r="O50" s="72"/>
      <c r="P50" s="72"/>
      <c r="Q50" s="72">
        <v>4</v>
      </c>
      <c r="R50" s="72"/>
      <c r="S50" s="72">
        <v>1</v>
      </c>
      <c r="T50" s="72"/>
      <c r="U50" s="72"/>
      <c r="V50" s="72"/>
      <c r="W50" s="72"/>
      <c r="X50" s="72"/>
      <c r="Y50" s="72"/>
      <c r="Z50" s="72">
        <v>2</v>
      </c>
      <c r="AA50" s="72"/>
      <c r="AB50" s="72"/>
      <c r="AC50" s="72"/>
      <c r="AD50" s="72"/>
      <c r="AE50" s="83"/>
      <c r="AF50" s="72"/>
      <c r="AG50" s="72">
        <v>2</v>
      </c>
      <c r="AH50" s="31" t="str">
        <f t="shared" si="6"/>
        <v>m</v>
      </c>
      <c r="AI50" s="31" t="str">
        <f t="shared" si="10"/>
        <v xml:space="preserve"> </v>
      </c>
      <c r="AJ50" s="72"/>
      <c r="AK50" s="31" t="str">
        <f t="shared" si="11"/>
        <v xml:space="preserve"> </v>
      </c>
      <c r="AL50" s="31" t="str">
        <f t="shared" si="7"/>
        <v xml:space="preserve"> </v>
      </c>
      <c r="AM50" s="72"/>
      <c r="AN50" s="72"/>
      <c r="AO50" s="72"/>
      <c r="AP50" s="83"/>
      <c r="AQ50" s="72">
        <v>2</v>
      </c>
      <c r="AR50" s="72"/>
      <c r="AS50" s="80">
        <v>1</v>
      </c>
      <c r="AT50" s="72"/>
      <c r="AU50" s="72"/>
      <c r="AV50" s="72"/>
      <c r="AW50" s="72"/>
      <c r="AX50" s="72"/>
      <c r="AY50" s="72"/>
      <c r="AZ50" s="69">
        <f t="shared" si="8"/>
        <v>28</v>
      </c>
      <c r="BA50" s="78" t="s">
        <v>302</v>
      </c>
      <c r="BB50" s="72" t="s">
        <v>152</v>
      </c>
      <c r="BC50" s="72" t="s">
        <v>230</v>
      </c>
      <c r="BD50" s="72" t="s">
        <v>308</v>
      </c>
      <c r="BE50" s="72" t="s">
        <v>303</v>
      </c>
      <c r="BF50" s="92" t="s">
        <v>313</v>
      </c>
      <c r="BG50" s="72" t="s">
        <v>186</v>
      </c>
      <c r="BH50" s="79"/>
      <c r="BI50" s="72"/>
      <c r="BJ50" s="72" t="s">
        <v>230</v>
      </c>
      <c r="BK50" s="72" t="s">
        <v>302</v>
      </c>
      <c r="BL50" s="72" t="s">
        <v>303</v>
      </c>
      <c r="BM50" s="78"/>
      <c r="BN50" s="92" t="s">
        <v>153</v>
      </c>
      <c r="BO50" s="72" t="s">
        <v>153</v>
      </c>
      <c r="BP50" s="79"/>
      <c r="BQ50" s="72" t="s">
        <v>303</v>
      </c>
      <c r="BR50" s="72" t="s">
        <v>303</v>
      </c>
      <c r="BS50" s="78" t="s">
        <v>186</v>
      </c>
      <c r="BT50" s="72" t="s">
        <v>152</v>
      </c>
      <c r="BU50" s="72" t="s">
        <v>327</v>
      </c>
      <c r="BV50" s="92"/>
      <c r="BW50" s="72"/>
      <c r="BX50" s="79"/>
      <c r="BY50" s="78" t="s">
        <v>318</v>
      </c>
      <c r="BZ50" s="72" t="s">
        <v>152</v>
      </c>
      <c r="CA50" s="72"/>
      <c r="CB50" s="72" t="s">
        <v>308</v>
      </c>
      <c r="CC50" s="72" t="s">
        <v>153</v>
      </c>
      <c r="CD50" s="92" t="s">
        <v>302</v>
      </c>
      <c r="CE50" s="72" t="s">
        <v>161</v>
      </c>
      <c r="CF50" s="79"/>
      <c r="CG50" s="78" t="s">
        <v>321</v>
      </c>
      <c r="CH50" s="72" t="s">
        <v>152</v>
      </c>
      <c r="CI50" s="72" t="s">
        <v>230</v>
      </c>
      <c r="CJ50" s="72"/>
      <c r="CK50" s="72" t="s">
        <v>303</v>
      </c>
      <c r="CL50" s="92" t="s">
        <v>302</v>
      </c>
      <c r="CM50" s="72"/>
      <c r="CN50" s="79"/>
      <c r="CP50" s="111">
        <f t="shared" si="9"/>
        <v>0</v>
      </c>
    </row>
    <row r="51" spans="1:94" ht="15.75" customHeight="1" x14ac:dyDescent="0.25">
      <c r="A51" s="18" t="s">
        <v>40</v>
      </c>
      <c r="B51" s="28">
        <v>9</v>
      </c>
      <c r="C51" s="76" t="s">
        <v>92</v>
      </c>
      <c r="D51" s="76"/>
      <c r="E51" s="39">
        <v>1</v>
      </c>
      <c r="F51" s="72"/>
      <c r="G51" s="72">
        <v>5</v>
      </c>
      <c r="H51" s="72"/>
      <c r="I51" s="39">
        <v>4</v>
      </c>
      <c r="J51" s="83"/>
      <c r="K51" s="72"/>
      <c r="L51" s="72"/>
      <c r="M51" s="73">
        <v>3</v>
      </c>
      <c r="N51" s="39">
        <v>2</v>
      </c>
      <c r="O51" s="72"/>
      <c r="P51" s="72"/>
      <c r="Q51" s="72">
        <v>4</v>
      </c>
      <c r="R51" s="72"/>
      <c r="S51" s="72">
        <v>1</v>
      </c>
      <c r="T51" s="72"/>
      <c r="U51" s="72"/>
      <c r="V51" s="72"/>
      <c r="W51" s="72"/>
      <c r="X51" s="72"/>
      <c r="Y51" s="72"/>
      <c r="Z51" s="72"/>
      <c r="AA51" s="72">
        <v>3</v>
      </c>
      <c r="AB51" s="72">
        <v>2</v>
      </c>
      <c r="AC51" s="72"/>
      <c r="AD51" s="72"/>
      <c r="AE51" s="72"/>
      <c r="AF51" s="72"/>
      <c r="AG51" s="72"/>
      <c r="AH51" s="31" t="str">
        <f t="shared" si="6"/>
        <v xml:space="preserve"> </v>
      </c>
      <c r="AI51" s="31" t="str">
        <f t="shared" si="10"/>
        <v xml:space="preserve"> </v>
      </c>
      <c r="AJ51" s="39">
        <v>2</v>
      </c>
      <c r="AK51" s="31" t="str">
        <f t="shared" si="11"/>
        <v>m</v>
      </c>
      <c r="AL51" s="31" t="str">
        <f t="shared" si="7"/>
        <v xml:space="preserve"> </v>
      </c>
      <c r="AM51" s="72"/>
      <c r="AN51" s="72"/>
      <c r="AO51" s="72"/>
      <c r="AP51" s="83"/>
      <c r="AQ51" s="72"/>
      <c r="AR51" s="72"/>
      <c r="AS51" s="72">
        <v>1</v>
      </c>
      <c r="AT51" s="72"/>
      <c r="AU51" s="72"/>
      <c r="AV51" s="72"/>
      <c r="AW51" s="72"/>
      <c r="AX51" s="72"/>
      <c r="AY51" s="72"/>
      <c r="AZ51" s="69">
        <f t="shared" si="8"/>
        <v>28</v>
      </c>
      <c r="BA51" s="78" t="s">
        <v>302</v>
      </c>
      <c r="BB51" s="72" t="s">
        <v>152</v>
      </c>
      <c r="BC51" s="72" t="s">
        <v>230</v>
      </c>
      <c r="BD51" s="92"/>
      <c r="BE51" s="72" t="s">
        <v>303</v>
      </c>
      <c r="BF51" s="72"/>
      <c r="BG51" s="77" t="s">
        <v>211</v>
      </c>
      <c r="BH51" s="79"/>
      <c r="BI51" s="72" t="s">
        <v>272</v>
      </c>
      <c r="BJ51" s="72" t="s">
        <v>230</v>
      </c>
      <c r="BK51" s="72" t="s">
        <v>302</v>
      </c>
      <c r="BL51" s="92" t="s">
        <v>303</v>
      </c>
      <c r="BM51" s="78" t="s">
        <v>310</v>
      </c>
      <c r="BN51" s="72" t="s">
        <v>177</v>
      </c>
      <c r="BO51" s="77" t="s">
        <v>177</v>
      </c>
      <c r="BP51" s="79"/>
      <c r="BQ51" s="72" t="s">
        <v>303</v>
      </c>
      <c r="BR51" s="72" t="s">
        <v>303</v>
      </c>
      <c r="BS51" s="78" t="s">
        <v>217</v>
      </c>
      <c r="BT51" s="92" t="s">
        <v>152</v>
      </c>
      <c r="BU51" s="72" t="s">
        <v>327</v>
      </c>
      <c r="BV51" s="72"/>
      <c r="BW51" s="77"/>
      <c r="BX51" s="79"/>
      <c r="BY51" s="78" t="s">
        <v>318</v>
      </c>
      <c r="BZ51" s="72" t="s">
        <v>152</v>
      </c>
      <c r="CA51" s="72" t="s">
        <v>272</v>
      </c>
      <c r="CB51" s="92"/>
      <c r="CC51" s="72" t="s">
        <v>177</v>
      </c>
      <c r="CD51" s="72" t="s">
        <v>302</v>
      </c>
      <c r="CE51" s="77"/>
      <c r="CF51" s="79"/>
      <c r="CG51" s="78" t="s">
        <v>211</v>
      </c>
      <c r="CH51" s="72" t="s">
        <v>152</v>
      </c>
      <c r="CI51" s="72" t="s">
        <v>230</v>
      </c>
      <c r="CJ51" s="92"/>
      <c r="CK51" s="72" t="s">
        <v>303</v>
      </c>
      <c r="CL51" s="72" t="s">
        <v>302</v>
      </c>
      <c r="CM51" s="77" t="s">
        <v>310</v>
      </c>
      <c r="CN51" s="79"/>
      <c r="CP51" s="111">
        <f t="shared" si="9"/>
        <v>0</v>
      </c>
    </row>
    <row r="52" spans="1:94" ht="15" customHeight="1" x14ac:dyDescent="0.25">
      <c r="A52" s="18" t="s">
        <v>40</v>
      </c>
      <c r="B52" s="28">
        <v>16</v>
      </c>
      <c r="C52" s="76" t="s">
        <v>114</v>
      </c>
      <c r="D52" s="76"/>
      <c r="E52" s="39">
        <v>1</v>
      </c>
      <c r="F52" s="72"/>
      <c r="G52" s="72">
        <v>5</v>
      </c>
      <c r="H52" s="72"/>
      <c r="I52" s="39">
        <v>4</v>
      </c>
      <c r="J52" s="72"/>
      <c r="K52" s="72"/>
      <c r="L52" s="72"/>
      <c r="M52" s="73">
        <v>3</v>
      </c>
      <c r="N52" s="72"/>
      <c r="O52" s="72"/>
      <c r="P52" s="72"/>
      <c r="Q52" s="72"/>
      <c r="R52" s="72">
        <v>5</v>
      </c>
      <c r="S52" s="72"/>
      <c r="T52" s="72"/>
      <c r="U52" s="72"/>
      <c r="V52" s="72"/>
      <c r="W52" s="72"/>
      <c r="X52" s="72"/>
      <c r="Y52" s="72"/>
      <c r="Z52" s="72"/>
      <c r="AA52" s="72">
        <v>3</v>
      </c>
      <c r="AB52" s="72"/>
      <c r="AC52" s="72"/>
      <c r="AD52" s="72">
        <v>2</v>
      </c>
      <c r="AE52" s="72"/>
      <c r="AF52" s="72"/>
      <c r="AG52" s="72">
        <v>2</v>
      </c>
      <c r="AH52" s="31" t="str">
        <f t="shared" si="6"/>
        <v>m</v>
      </c>
      <c r="AI52" s="31" t="str">
        <f t="shared" si="10"/>
        <v xml:space="preserve"> </v>
      </c>
      <c r="AJ52" s="39">
        <v>2</v>
      </c>
      <c r="AK52" s="31" t="str">
        <f t="shared" si="11"/>
        <v>m</v>
      </c>
      <c r="AL52" s="31" t="str">
        <f t="shared" si="7"/>
        <v xml:space="preserve"> </v>
      </c>
      <c r="AM52" s="72"/>
      <c r="AN52" s="72"/>
      <c r="AO52" s="72"/>
      <c r="AP52" s="72"/>
      <c r="AQ52" s="72"/>
      <c r="AR52" s="72"/>
      <c r="AS52" s="80">
        <v>1</v>
      </c>
      <c r="AT52" s="72"/>
      <c r="AU52" s="72"/>
      <c r="AV52" s="72"/>
      <c r="AW52" s="72"/>
      <c r="AX52" s="72"/>
      <c r="AY52" s="72"/>
      <c r="AZ52" s="69">
        <f t="shared" si="8"/>
        <v>28</v>
      </c>
      <c r="BA52" s="78" t="s">
        <v>230</v>
      </c>
      <c r="BB52" s="72" t="s">
        <v>192</v>
      </c>
      <c r="BC52" s="72" t="s">
        <v>302</v>
      </c>
      <c r="BD52" s="72" t="s">
        <v>312</v>
      </c>
      <c r="BE52" s="72" t="s">
        <v>303</v>
      </c>
      <c r="BF52" s="92"/>
      <c r="BG52" s="72" t="s">
        <v>186</v>
      </c>
      <c r="BH52" s="79"/>
      <c r="BI52" s="72" t="s">
        <v>211</v>
      </c>
      <c r="BJ52" s="72" t="s">
        <v>302</v>
      </c>
      <c r="BK52" s="72" t="s">
        <v>230</v>
      </c>
      <c r="BL52" s="72" t="s">
        <v>303</v>
      </c>
      <c r="BM52" s="78"/>
      <c r="BN52" s="92" t="s">
        <v>177</v>
      </c>
      <c r="BO52" s="72" t="s">
        <v>177</v>
      </c>
      <c r="BP52" s="79"/>
      <c r="BQ52" s="72" t="s">
        <v>303</v>
      </c>
      <c r="BR52" s="72" t="s">
        <v>303</v>
      </c>
      <c r="BS52" s="78" t="s">
        <v>186</v>
      </c>
      <c r="BT52" s="72" t="s">
        <v>192</v>
      </c>
      <c r="BU52" s="72" t="s">
        <v>302</v>
      </c>
      <c r="BV52" s="92"/>
      <c r="BW52" s="72"/>
      <c r="BX52" s="79"/>
      <c r="BY52" s="78" t="s">
        <v>192</v>
      </c>
      <c r="BZ52" s="72" t="s">
        <v>192</v>
      </c>
      <c r="CA52" s="72" t="s">
        <v>211</v>
      </c>
      <c r="CB52" s="72" t="s">
        <v>305</v>
      </c>
      <c r="CC52" s="72" t="s">
        <v>177</v>
      </c>
      <c r="CD52" s="92" t="s">
        <v>160</v>
      </c>
      <c r="CE52" s="72" t="s">
        <v>161</v>
      </c>
      <c r="CF52" s="79"/>
      <c r="CG52" s="78"/>
      <c r="CH52" s="72" t="s">
        <v>192</v>
      </c>
      <c r="CI52" s="72" t="s">
        <v>302</v>
      </c>
      <c r="CJ52" s="72"/>
      <c r="CK52" s="72" t="s">
        <v>303</v>
      </c>
      <c r="CL52" s="92" t="s">
        <v>230</v>
      </c>
      <c r="CM52" s="72"/>
      <c r="CN52" s="79"/>
      <c r="CP52" s="111">
        <f t="shared" si="9"/>
        <v>0</v>
      </c>
    </row>
    <row r="53" spans="1:94" ht="15.75" customHeight="1" x14ac:dyDescent="0.25">
      <c r="A53" s="18" t="s">
        <v>40</v>
      </c>
      <c r="B53" s="28">
        <v>17</v>
      </c>
      <c r="C53" s="76" t="s">
        <v>115</v>
      </c>
      <c r="D53" s="76"/>
      <c r="E53" s="39">
        <v>1</v>
      </c>
      <c r="F53" s="72"/>
      <c r="G53" s="72">
        <v>5</v>
      </c>
      <c r="H53" s="72"/>
      <c r="I53" s="39">
        <v>4</v>
      </c>
      <c r="J53" s="72"/>
      <c r="K53" s="72"/>
      <c r="L53" s="72"/>
      <c r="M53" s="73">
        <v>3</v>
      </c>
      <c r="N53" s="72"/>
      <c r="O53" s="72"/>
      <c r="P53" s="72"/>
      <c r="Q53" s="72"/>
      <c r="R53" s="72">
        <v>5</v>
      </c>
      <c r="S53" s="72"/>
      <c r="T53" s="72"/>
      <c r="U53" s="72"/>
      <c r="V53" s="72"/>
      <c r="W53" s="72"/>
      <c r="X53" s="72"/>
      <c r="Y53" s="72">
        <v>3</v>
      </c>
      <c r="Z53" s="72"/>
      <c r="AA53" s="72">
        <v>3</v>
      </c>
      <c r="AB53" s="72"/>
      <c r="AC53" s="72"/>
      <c r="AD53" s="72"/>
      <c r="AE53" s="72"/>
      <c r="AF53" s="72">
        <v>2</v>
      </c>
      <c r="AG53" s="72"/>
      <c r="AH53" s="31" t="str">
        <f t="shared" si="6"/>
        <v xml:space="preserve"> </v>
      </c>
      <c r="AI53" s="31" t="str">
        <f t="shared" si="10"/>
        <v xml:space="preserve"> </v>
      </c>
      <c r="AJ53" s="39">
        <v>2</v>
      </c>
      <c r="AK53" s="31" t="str">
        <f t="shared" si="11"/>
        <v>m</v>
      </c>
      <c r="AL53" s="31" t="str">
        <f t="shared" si="7"/>
        <v xml:space="preserve"> </v>
      </c>
      <c r="AM53" s="72"/>
      <c r="AN53" s="72"/>
      <c r="AO53" s="80"/>
      <c r="AP53" s="39">
        <v>3</v>
      </c>
      <c r="AQ53" s="72"/>
      <c r="AR53" s="72"/>
      <c r="AS53" s="80">
        <v>1</v>
      </c>
      <c r="AT53" s="72"/>
      <c r="AU53" s="72"/>
      <c r="AV53" s="72"/>
      <c r="AW53" s="72"/>
      <c r="AX53" s="72"/>
      <c r="AY53" s="72"/>
      <c r="AZ53" s="69">
        <f t="shared" si="8"/>
        <v>32</v>
      </c>
      <c r="BA53" s="78" t="s">
        <v>230</v>
      </c>
      <c r="BB53" s="72" t="s">
        <v>192</v>
      </c>
      <c r="BC53" s="72" t="s">
        <v>302</v>
      </c>
      <c r="BD53" s="72" t="s">
        <v>304</v>
      </c>
      <c r="BE53" s="72" t="s">
        <v>303</v>
      </c>
      <c r="BF53" s="92" t="s">
        <v>175</v>
      </c>
      <c r="BG53" s="72" t="s">
        <v>177</v>
      </c>
      <c r="BH53" s="79"/>
      <c r="BI53" s="72" t="s">
        <v>211</v>
      </c>
      <c r="BJ53" s="72" t="s">
        <v>302</v>
      </c>
      <c r="BK53" s="72" t="s">
        <v>230</v>
      </c>
      <c r="BL53" s="72" t="s">
        <v>303</v>
      </c>
      <c r="BM53" s="78" t="s">
        <v>316</v>
      </c>
      <c r="BN53" s="92" t="s">
        <v>317</v>
      </c>
      <c r="BO53" s="72" t="s">
        <v>317</v>
      </c>
      <c r="BP53" s="79"/>
      <c r="BQ53" s="72" t="s">
        <v>303</v>
      </c>
      <c r="BR53" s="72" t="s">
        <v>303</v>
      </c>
      <c r="BS53" s="78" t="s">
        <v>175</v>
      </c>
      <c r="BT53" s="72" t="s">
        <v>192</v>
      </c>
      <c r="BU53" s="72" t="s">
        <v>302</v>
      </c>
      <c r="BV53" s="92"/>
      <c r="BW53" s="72"/>
      <c r="BX53" s="79"/>
      <c r="BY53" s="78" t="s">
        <v>192</v>
      </c>
      <c r="BZ53" s="72" t="s">
        <v>192</v>
      </c>
      <c r="CA53" s="72" t="s">
        <v>211</v>
      </c>
      <c r="CB53" s="72" t="s">
        <v>304</v>
      </c>
      <c r="CC53" s="72" t="s">
        <v>317</v>
      </c>
      <c r="CD53" s="92" t="s">
        <v>160</v>
      </c>
      <c r="CE53" s="72" t="s">
        <v>161</v>
      </c>
      <c r="CF53" s="79"/>
      <c r="CG53" s="78" t="s">
        <v>316</v>
      </c>
      <c r="CH53" s="72" t="s">
        <v>192</v>
      </c>
      <c r="CI53" s="72" t="s">
        <v>302</v>
      </c>
      <c r="CJ53" s="72" t="s">
        <v>316</v>
      </c>
      <c r="CK53" s="72" t="s">
        <v>303</v>
      </c>
      <c r="CL53" s="92" t="s">
        <v>230</v>
      </c>
      <c r="CM53" s="72"/>
      <c r="CN53" s="79"/>
      <c r="CP53" s="111">
        <f t="shared" si="9"/>
        <v>3</v>
      </c>
    </row>
    <row r="54" spans="1:94" ht="15.75" customHeight="1" x14ac:dyDescent="0.25">
      <c r="A54" s="18" t="s">
        <v>40</v>
      </c>
      <c r="B54" s="28">
        <v>18</v>
      </c>
      <c r="C54" s="76" t="s">
        <v>116</v>
      </c>
      <c r="D54" s="76"/>
      <c r="E54" s="39">
        <v>1</v>
      </c>
      <c r="F54" s="72">
        <v>5</v>
      </c>
      <c r="G54" s="72"/>
      <c r="H54" s="72"/>
      <c r="I54" s="39">
        <v>4</v>
      </c>
      <c r="J54" s="72"/>
      <c r="K54" s="72"/>
      <c r="L54" s="72"/>
      <c r="M54" s="73">
        <v>3</v>
      </c>
      <c r="N54" s="72"/>
      <c r="O54" s="72"/>
      <c r="P54" s="72"/>
      <c r="Q54" s="72">
        <v>4</v>
      </c>
      <c r="R54" s="72"/>
      <c r="S54" s="72"/>
      <c r="T54" s="72"/>
      <c r="U54" s="72"/>
      <c r="V54" s="72"/>
      <c r="W54" s="72"/>
      <c r="X54" s="72"/>
      <c r="Y54" s="72"/>
      <c r="Z54" s="72">
        <v>2</v>
      </c>
      <c r="AA54" s="72"/>
      <c r="AB54" s="72"/>
      <c r="AC54" s="72">
        <v>3</v>
      </c>
      <c r="AD54" s="72"/>
      <c r="AE54" s="72"/>
      <c r="AF54" s="72"/>
      <c r="AG54" s="72">
        <v>2</v>
      </c>
      <c r="AH54" s="31" t="str">
        <f t="shared" si="6"/>
        <v xml:space="preserve"> </v>
      </c>
      <c r="AI54" s="31" t="str">
        <f t="shared" si="10"/>
        <v>b</v>
      </c>
      <c r="AJ54" s="39">
        <v>2</v>
      </c>
      <c r="AK54" s="31" t="str">
        <f t="shared" si="11"/>
        <v xml:space="preserve"> </v>
      </c>
      <c r="AL54" s="31" t="str">
        <f t="shared" si="7"/>
        <v>b</v>
      </c>
      <c r="AM54" s="72"/>
      <c r="AN54" s="72"/>
      <c r="AO54" s="72"/>
      <c r="AP54" s="72"/>
      <c r="AQ54" s="72">
        <v>2</v>
      </c>
      <c r="AR54" s="72"/>
      <c r="AS54" s="72"/>
      <c r="AT54" s="72"/>
      <c r="AU54" s="72"/>
      <c r="AV54" s="72"/>
      <c r="AW54" s="72"/>
      <c r="AX54" s="72"/>
      <c r="AY54" s="72"/>
      <c r="AZ54" s="69">
        <f t="shared" si="8"/>
        <v>28</v>
      </c>
      <c r="BA54" s="78" t="s">
        <v>230</v>
      </c>
      <c r="BB54" s="72" t="s">
        <v>152</v>
      </c>
      <c r="BC54" s="72" t="s">
        <v>302</v>
      </c>
      <c r="BD54" s="72" t="s">
        <v>308</v>
      </c>
      <c r="BE54" s="72" t="s">
        <v>165</v>
      </c>
      <c r="BF54" s="92" t="s">
        <v>313</v>
      </c>
      <c r="BG54" s="92" t="s">
        <v>186</v>
      </c>
      <c r="BH54" s="79"/>
      <c r="BI54" s="72" t="s">
        <v>211</v>
      </c>
      <c r="BJ54" s="72" t="s">
        <v>302</v>
      </c>
      <c r="BK54" s="72" t="s">
        <v>230</v>
      </c>
      <c r="BL54" s="72" t="s">
        <v>165</v>
      </c>
      <c r="BM54" s="78"/>
      <c r="BN54" s="92"/>
      <c r="BO54" s="92"/>
      <c r="BP54" s="79"/>
      <c r="BQ54" s="72" t="s">
        <v>165</v>
      </c>
      <c r="BR54" s="72" t="s">
        <v>165</v>
      </c>
      <c r="BS54" s="78" t="s">
        <v>186</v>
      </c>
      <c r="BT54" s="72" t="s">
        <v>152</v>
      </c>
      <c r="BU54" s="72" t="s">
        <v>302</v>
      </c>
      <c r="BV54" s="92"/>
      <c r="BW54" s="92"/>
      <c r="BX54" s="79"/>
      <c r="BY54" s="78" t="s">
        <v>160</v>
      </c>
      <c r="BZ54" s="72" t="s">
        <v>152</v>
      </c>
      <c r="CA54" s="72" t="s">
        <v>211</v>
      </c>
      <c r="CB54" s="72" t="s">
        <v>308</v>
      </c>
      <c r="CC54" s="72"/>
      <c r="CD54" s="92"/>
      <c r="CE54" s="92"/>
      <c r="CF54" s="79"/>
      <c r="CG54" s="78" t="s">
        <v>321</v>
      </c>
      <c r="CH54" s="72" t="s">
        <v>152</v>
      </c>
      <c r="CI54" s="72" t="s">
        <v>302</v>
      </c>
      <c r="CJ54" s="72"/>
      <c r="CK54" s="72" t="s">
        <v>165</v>
      </c>
      <c r="CL54" s="92" t="s">
        <v>230</v>
      </c>
      <c r="CM54" s="92"/>
      <c r="CN54" s="79"/>
      <c r="CP54" s="111">
        <f t="shared" si="9"/>
        <v>0</v>
      </c>
    </row>
    <row r="55" spans="1:94" x14ac:dyDescent="0.25">
      <c r="A55" s="18" t="s">
        <v>40</v>
      </c>
      <c r="B55" s="28">
        <v>19</v>
      </c>
      <c r="C55" s="76" t="s">
        <v>117</v>
      </c>
      <c r="D55" s="76"/>
      <c r="E55" s="39">
        <v>1</v>
      </c>
      <c r="F55" s="72"/>
      <c r="G55" s="72">
        <v>5</v>
      </c>
      <c r="H55" s="72"/>
      <c r="I55" s="39">
        <v>4</v>
      </c>
      <c r="J55" s="72"/>
      <c r="K55" s="72"/>
      <c r="L55" s="72"/>
      <c r="M55" s="73">
        <v>3</v>
      </c>
      <c r="N55" s="39">
        <v>2</v>
      </c>
      <c r="O55" s="92"/>
      <c r="P55" s="72"/>
      <c r="Q55" s="72"/>
      <c r="R55" s="72">
        <v>5</v>
      </c>
      <c r="S55" s="72"/>
      <c r="T55" s="72"/>
      <c r="U55" s="72">
        <v>2</v>
      </c>
      <c r="V55" s="72"/>
      <c r="W55" s="72">
        <v>3</v>
      </c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31" t="str">
        <f t="shared" si="6"/>
        <v xml:space="preserve"> </v>
      </c>
      <c r="AI55" s="31" t="str">
        <f t="shared" si="10"/>
        <v xml:space="preserve"> </v>
      </c>
      <c r="AJ55" s="39">
        <v>2</v>
      </c>
      <c r="AK55" s="31" t="str">
        <f t="shared" si="11"/>
        <v xml:space="preserve"> </v>
      </c>
      <c r="AL55" s="31" t="str">
        <f t="shared" si="7"/>
        <v>b</v>
      </c>
      <c r="AM55" s="72"/>
      <c r="AN55" s="72"/>
      <c r="AO55" s="72"/>
      <c r="AP55" s="72"/>
      <c r="AQ55" s="72">
        <v>2</v>
      </c>
      <c r="AR55" s="72"/>
      <c r="AS55" s="72"/>
      <c r="AT55" s="72"/>
      <c r="AU55" s="72"/>
      <c r="AV55" s="72"/>
      <c r="AW55" s="72"/>
      <c r="AX55" s="72"/>
      <c r="AY55" s="72"/>
      <c r="AZ55" s="69">
        <f t="shared" si="8"/>
        <v>29</v>
      </c>
      <c r="BA55" s="78" t="s">
        <v>230</v>
      </c>
      <c r="BB55" s="72" t="s">
        <v>192</v>
      </c>
      <c r="BC55" s="72" t="s">
        <v>302</v>
      </c>
      <c r="BD55" s="72" t="s">
        <v>313</v>
      </c>
      <c r="BE55" s="72" t="s">
        <v>303</v>
      </c>
      <c r="BF55" s="92" t="s">
        <v>198</v>
      </c>
      <c r="BG55" s="92"/>
      <c r="BH55" s="79"/>
      <c r="BI55" s="72" t="s">
        <v>272</v>
      </c>
      <c r="BJ55" s="72" t="s">
        <v>302</v>
      </c>
      <c r="BK55" s="72" t="s">
        <v>230</v>
      </c>
      <c r="BL55" s="72" t="s">
        <v>303</v>
      </c>
      <c r="BM55" s="78" t="s">
        <v>211</v>
      </c>
      <c r="BN55" s="92"/>
      <c r="BO55" s="92"/>
      <c r="BP55" s="79"/>
      <c r="BQ55" s="72" t="s">
        <v>303</v>
      </c>
      <c r="BR55" s="72" t="s">
        <v>303</v>
      </c>
      <c r="BS55" s="78" t="s">
        <v>198</v>
      </c>
      <c r="BT55" s="72" t="s">
        <v>192</v>
      </c>
      <c r="BU55" s="72" t="s">
        <v>302</v>
      </c>
      <c r="BV55" s="92" t="s">
        <v>319</v>
      </c>
      <c r="BW55" s="92" t="s">
        <v>319</v>
      </c>
      <c r="BX55" s="79"/>
      <c r="BY55" s="78" t="s">
        <v>192</v>
      </c>
      <c r="BZ55" s="72" t="s">
        <v>192</v>
      </c>
      <c r="CA55" s="72" t="s">
        <v>272</v>
      </c>
      <c r="CB55" s="72" t="s">
        <v>313</v>
      </c>
      <c r="CC55" s="72"/>
      <c r="CD55" s="92" t="s">
        <v>160</v>
      </c>
      <c r="CE55" s="92"/>
      <c r="CF55" s="79"/>
      <c r="CG55" s="78" t="s">
        <v>211</v>
      </c>
      <c r="CH55" s="72" t="s">
        <v>192</v>
      </c>
      <c r="CI55" s="72" t="s">
        <v>302</v>
      </c>
      <c r="CJ55" s="72" t="s">
        <v>319</v>
      </c>
      <c r="CK55" s="72" t="s">
        <v>303</v>
      </c>
      <c r="CL55" s="92" t="s">
        <v>230</v>
      </c>
      <c r="CM55" s="92"/>
      <c r="CN55" s="79"/>
      <c r="CP55" s="111">
        <f t="shared" si="9"/>
        <v>0</v>
      </c>
    </row>
    <row r="56" spans="1:94" ht="15" customHeight="1" x14ac:dyDescent="0.25">
      <c r="A56" s="18" t="s">
        <v>40</v>
      </c>
      <c r="B56" s="28">
        <v>20</v>
      </c>
      <c r="C56" s="76" t="s">
        <v>118</v>
      </c>
      <c r="D56" s="76"/>
      <c r="E56" s="39">
        <v>1</v>
      </c>
      <c r="F56" s="72"/>
      <c r="G56" s="72">
        <v>5</v>
      </c>
      <c r="H56" s="72"/>
      <c r="I56" s="39">
        <v>4</v>
      </c>
      <c r="J56" s="72"/>
      <c r="K56" s="72"/>
      <c r="L56" s="72"/>
      <c r="M56" s="73">
        <v>3</v>
      </c>
      <c r="N56" s="39">
        <v>2</v>
      </c>
      <c r="O56" s="92"/>
      <c r="P56" s="72"/>
      <c r="Q56" s="72"/>
      <c r="R56" s="72">
        <v>5</v>
      </c>
      <c r="S56" s="72"/>
      <c r="T56" s="72"/>
      <c r="U56" s="72">
        <v>2</v>
      </c>
      <c r="V56" s="72"/>
      <c r="W56" s="72">
        <v>3</v>
      </c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31" t="str">
        <f t="shared" si="6"/>
        <v xml:space="preserve"> </v>
      </c>
      <c r="AI56" s="31" t="str">
        <f t="shared" si="10"/>
        <v xml:space="preserve"> </v>
      </c>
      <c r="AJ56" s="39">
        <v>3</v>
      </c>
      <c r="AK56" s="31" t="str">
        <f t="shared" si="11"/>
        <v xml:space="preserve"> </v>
      </c>
      <c r="AL56" s="31" t="str">
        <f t="shared" si="7"/>
        <v>b</v>
      </c>
      <c r="AM56" s="72"/>
      <c r="AN56" s="72"/>
      <c r="AO56" s="72"/>
      <c r="AP56" s="72"/>
      <c r="AQ56" s="72">
        <v>3</v>
      </c>
      <c r="AR56" s="72"/>
      <c r="AS56" s="72"/>
      <c r="AT56" s="72"/>
      <c r="AU56" s="72"/>
      <c r="AV56" s="72"/>
      <c r="AW56" s="72"/>
      <c r="AX56" s="72"/>
      <c r="AY56" s="72"/>
      <c r="AZ56" s="69">
        <f t="shared" si="8"/>
        <v>31</v>
      </c>
      <c r="BA56" s="78" t="s">
        <v>230</v>
      </c>
      <c r="BB56" s="72" t="s">
        <v>192</v>
      </c>
      <c r="BC56" s="72" t="s">
        <v>302</v>
      </c>
      <c r="BD56" s="72" t="s">
        <v>313</v>
      </c>
      <c r="BE56" s="72" t="s">
        <v>303</v>
      </c>
      <c r="BF56" s="92" t="s">
        <v>198</v>
      </c>
      <c r="BG56" s="92"/>
      <c r="BH56" s="79"/>
      <c r="BI56" s="72" t="s">
        <v>272</v>
      </c>
      <c r="BJ56" s="72" t="s">
        <v>302</v>
      </c>
      <c r="BK56" s="72" t="s">
        <v>230</v>
      </c>
      <c r="BL56" s="72" t="s">
        <v>303</v>
      </c>
      <c r="BM56" s="78" t="s">
        <v>211</v>
      </c>
      <c r="BN56" s="92"/>
      <c r="BO56" s="92"/>
      <c r="BP56" s="79"/>
      <c r="BQ56" s="72" t="s">
        <v>303</v>
      </c>
      <c r="BR56" s="72" t="s">
        <v>303</v>
      </c>
      <c r="BS56" s="78" t="s">
        <v>198</v>
      </c>
      <c r="BT56" s="72" t="s">
        <v>192</v>
      </c>
      <c r="BU56" s="72" t="s">
        <v>302</v>
      </c>
      <c r="BV56" s="92" t="s">
        <v>319</v>
      </c>
      <c r="BW56" s="92" t="s">
        <v>319</v>
      </c>
      <c r="BX56" s="79"/>
      <c r="BY56" s="78" t="s">
        <v>192</v>
      </c>
      <c r="BZ56" s="72" t="s">
        <v>192</v>
      </c>
      <c r="CA56" s="72" t="s">
        <v>272</v>
      </c>
      <c r="CB56" s="72" t="s">
        <v>313</v>
      </c>
      <c r="CC56" s="72"/>
      <c r="CD56" s="92" t="s">
        <v>160</v>
      </c>
      <c r="CE56" s="92"/>
      <c r="CF56" s="79"/>
      <c r="CG56" s="78" t="s">
        <v>211</v>
      </c>
      <c r="CH56" s="72" t="s">
        <v>192</v>
      </c>
      <c r="CI56" s="72" t="s">
        <v>302</v>
      </c>
      <c r="CJ56" s="72" t="s">
        <v>319</v>
      </c>
      <c r="CK56" s="72" t="s">
        <v>303</v>
      </c>
      <c r="CL56" s="92" t="s">
        <v>230</v>
      </c>
      <c r="CM56" s="92"/>
      <c r="CN56" s="79"/>
      <c r="CP56" s="111">
        <f t="shared" si="9"/>
        <v>0</v>
      </c>
    </row>
    <row r="57" spans="1:94" ht="15" customHeight="1" x14ac:dyDescent="0.25">
      <c r="A57" s="18" t="s">
        <v>40</v>
      </c>
      <c r="B57" s="28">
        <v>21</v>
      </c>
      <c r="C57" s="76" t="s">
        <v>119</v>
      </c>
      <c r="D57" s="76"/>
      <c r="E57" s="39">
        <v>1</v>
      </c>
      <c r="F57" s="72">
        <v>5</v>
      </c>
      <c r="G57" s="72"/>
      <c r="H57" s="39">
        <v>3</v>
      </c>
      <c r="I57" s="72"/>
      <c r="J57" s="92"/>
      <c r="K57" s="39">
        <v>3</v>
      </c>
      <c r="L57" s="72"/>
      <c r="M57" s="73">
        <v>3</v>
      </c>
      <c r="N57" s="72"/>
      <c r="O57" s="72"/>
      <c r="P57" s="72"/>
      <c r="Q57" s="72">
        <v>4</v>
      </c>
      <c r="R57" s="72"/>
      <c r="S57" s="72"/>
      <c r="T57" s="72"/>
      <c r="U57" s="72"/>
      <c r="V57" s="72"/>
      <c r="W57" s="72"/>
      <c r="X57" s="72"/>
      <c r="Y57" s="72"/>
      <c r="Z57" s="72">
        <v>2</v>
      </c>
      <c r="AA57" s="72"/>
      <c r="AB57" s="72">
        <v>2</v>
      </c>
      <c r="AC57" s="72"/>
      <c r="AD57" s="72"/>
      <c r="AE57" s="72"/>
      <c r="AF57" s="72"/>
      <c r="AG57" s="72">
        <v>2</v>
      </c>
      <c r="AH57" s="31" t="str">
        <f t="shared" si="6"/>
        <v xml:space="preserve"> </v>
      </c>
      <c r="AI57" s="31" t="str">
        <f t="shared" si="10"/>
        <v>b</v>
      </c>
      <c r="AJ57" s="72"/>
      <c r="AK57" s="31" t="str">
        <f t="shared" si="11"/>
        <v xml:space="preserve"> </v>
      </c>
      <c r="AL57" s="31" t="str">
        <f t="shared" si="7"/>
        <v xml:space="preserve"> </v>
      </c>
      <c r="AM57" s="72"/>
      <c r="AN57" s="72"/>
      <c r="AO57" s="72"/>
      <c r="AP57" s="83"/>
      <c r="AQ57" s="72"/>
      <c r="AR57" s="72">
        <v>3</v>
      </c>
      <c r="AS57" s="72"/>
      <c r="AT57" s="72"/>
      <c r="AU57" s="72"/>
      <c r="AV57" s="72"/>
      <c r="AW57" s="72"/>
      <c r="AX57" s="72"/>
      <c r="AY57" s="72"/>
      <c r="AZ57" s="69">
        <f t="shared" si="8"/>
        <v>28</v>
      </c>
      <c r="BA57" s="78" t="s">
        <v>230</v>
      </c>
      <c r="BB57" s="72" t="s">
        <v>152</v>
      </c>
      <c r="BC57" s="72" t="s">
        <v>302</v>
      </c>
      <c r="BD57" s="72" t="s">
        <v>308</v>
      </c>
      <c r="BE57" s="72" t="s">
        <v>165</v>
      </c>
      <c r="BF57" s="72" t="s">
        <v>311</v>
      </c>
      <c r="BG57" s="72" t="s">
        <v>186</v>
      </c>
      <c r="BH57" s="79"/>
      <c r="BI57" s="72"/>
      <c r="BJ57" s="72" t="s">
        <v>302</v>
      </c>
      <c r="BK57" s="72" t="s">
        <v>230</v>
      </c>
      <c r="BL57" s="72" t="s">
        <v>165</v>
      </c>
      <c r="BM57" s="78" t="s">
        <v>310</v>
      </c>
      <c r="BN57" s="72" t="s">
        <v>153</v>
      </c>
      <c r="BO57" s="72" t="s">
        <v>153</v>
      </c>
      <c r="BP57" s="79"/>
      <c r="BQ57" s="72" t="s">
        <v>165</v>
      </c>
      <c r="BR57" s="72" t="s">
        <v>165</v>
      </c>
      <c r="BS57" s="78" t="s">
        <v>186</v>
      </c>
      <c r="BT57" s="72" t="s">
        <v>152</v>
      </c>
      <c r="BU57" s="72"/>
      <c r="BV57" s="72"/>
      <c r="BW57" s="72"/>
      <c r="BX57" s="79"/>
      <c r="BY57" s="78" t="s">
        <v>160</v>
      </c>
      <c r="BZ57" s="72" t="s">
        <v>152</v>
      </c>
      <c r="CA57" s="72"/>
      <c r="CB57" s="72" t="s">
        <v>308</v>
      </c>
      <c r="CC57" s="72" t="s">
        <v>153</v>
      </c>
      <c r="CD57" s="72"/>
      <c r="CE57" s="72"/>
      <c r="CF57" s="79"/>
      <c r="CG57" s="78"/>
      <c r="CH57" s="72" t="s">
        <v>152</v>
      </c>
      <c r="CI57" s="72" t="s">
        <v>302</v>
      </c>
      <c r="CJ57" s="72" t="s">
        <v>315</v>
      </c>
      <c r="CK57" s="72" t="s">
        <v>165</v>
      </c>
      <c r="CL57" s="72" t="s">
        <v>230</v>
      </c>
      <c r="CM57" s="72" t="s">
        <v>310</v>
      </c>
      <c r="CN57" s="79"/>
      <c r="CP57" s="111">
        <f t="shared" si="9"/>
        <v>0</v>
      </c>
    </row>
    <row r="58" spans="1:94" ht="15" customHeight="1" x14ac:dyDescent="0.25">
      <c r="A58" s="18" t="s">
        <v>40</v>
      </c>
      <c r="B58" s="28">
        <v>22</v>
      </c>
      <c r="C58" s="76" t="s">
        <v>120</v>
      </c>
      <c r="D58" s="76"/>
      <c r="E58" s="39">
        <v>1</v>
      </c>
      <c r="F58" s="72"/>
      <c r="G58" s="72">
        <v>5</v>
      </c>
      <c r="H58" s="39">
        <v>3</v>
      </c>
      <c r="I58" s="72"/>
      <c r="J58" s="72"/>
      <c r="K58" s="72"/>
      <c r="L58" s="72"/>
      <c r="M58" s="73">
        <v>3</v>
      </c>
      <c r="N58" s="39">
        <v>2</v>
      </c>
      <c r="O58" s="92"/>
      <c r="P58" s="72"/>
      <c r="Q58" s="72">
        <v>4</v>
      </c>
      <c r="R58" s="72"/>
      <c r="S58" s="72"/>
      <c r="T58" s="72"/>
      <c r="U58" s="72"/>
      <c r="V58" s="72"/>
      <c r="W58" s="72"/>
      <c r="X58" s="72"/>
      <c r="Y58" s="72"/>
      <c r="Z58" s="72">
        <v>2</v>
      </c>
      <c r="AA58" s="72"/>
      <c r="AB58" s="72"/>
      <c r="AC58" s="72"/>
      <c r="AD58" s="72"/>
      <c r="AE58" s="72"/>
      <c r="AF58" s="72">
        <v>2</v>
      </c>
      <c r="AG58" s="72">
        <v>2</v>
      </c>
      <c r="AH58" s="31" t="str">
        <f t="shared" si="6"/>
        <v>m</v>
      </c>
      <c r="AI58" s="31" t="str">
        <f t="shared" si="10"/>
        <v xml:space="preserve"> </v>
      </c>
      <c r="AJ58" s="72"/>
      <c r="AK58" s="31"/>
      <c r="AL58" s="31"/>
      <c r="AM58" s="72"/>
      <c r="AN58" s="72"/>
      <c r="AO58" s="72"/>
      <c r="AP58" s="39">
        <v>3</v>
      </c>
      <c r="AQ58" s="72"/>
      <c r="AR58" s="72"/>
      <c r="AS58" s="72"/>
      <c r="AT58" s="72"/>
      <c r="AU58" s="72"/>
      <c r="AV58" s="72"/>
      <c r="AW58" s="72"/>
      <c r="AX58" s="72"/>
      <c r="AY58" s="72"/>
      <c r="AZ58" s="74">
        <f t="shared" si="8"/>
        <v>27</v>
      </c>
      <c r="BA58" s="78" t="s">
        <v>230</v>
      </c>
      <c r="BB58" s="72" t="s">
        <v>152</v>
      </c>
      <c r="BC58" s="72" t="s">
        <v>302</v>
      </c>
      <c r="BD58" s="72" t="s">
        <v>304</v>
      </c>
      <c r="BE58" s="72" t="s">
        <v>303</v>
      </c>
      <c r="BF58" s="92"/>
      <c r="BG58" s="72" t="s">
        <v>186</v>
      </c>
      <c r="BH58" s="79"/>
      <c r="BI58" s="72" t="s">
        <v>272</v>
      </c>
      <c r="BJ58" s="72" t="s">
        <v>302</v>
      </c>
      <c r="BK58" s="72" t="s">
        <v>230</v>
      </c>
      <c r="BL58" s="72" t="s">
        <v>303</v>
      </c>
      <c r="BM58" s="78" t="s">
        <v>316</v>
      </c>
      <c r="BN58" s="92" t="s">
        <v>308</v>
      </c>
      <c r="BO58" s="72" t="s">
        <v>322</v>
      </c>
      <c r="BP58" s="79"/>
      <c r="BQ58" s="72" t="s">
        <v>303</v>
      </c>
      <c r="BR58" s="72" t="s">
        <v>303</v>
      </c>
      <c r="BS58" s="78" t="s">
        <v>186</v>
      </c>
      <c r="BT58" s="72" t="s">
        <v>152</v>
      </c>
      <c r="BU58" s="72"/>
      <c r="BV58" s="92"/>
      <c r="BW58" s="72"/>
      <c r="BX58" s="79"/>
      <c r="BY58" s="78" t="s">
        <v>160</v>
      </c>
      <c r="BZ58" s="72" t="s">
        <v>152</v>
      </c>
      <c r="CA58" s="72" t="s">
        <v>272</v>
      </c>
      <c r="CB58" s="72" t="s">
        <v>304</v>
      </c>
      <c r="CC58" s="72"/>
      <c r="CD58" s="92"/>
      <c r="CE58" s="72"/>
      <c r="CF58" s="79"/>
      <c r="CG58" s="78" t="s">
        <v>316</v>
      </c>
      <c r="CH58" s="72" t="s">
        <v>152</v>
      </c>
      <c r="CI58" s="72" t="s">
        <v>302</v>
      </c>
      <c r="CJ58" s="72" t="s">
        <v>316</v>
      </c>
      <c r="CK58" s="72" t="s">
        <v>303</v>
      </c>
      <c r="CL58" s="92" t="s">
        <v>230</v>
      </c>
      <c r="CM58" s="72"/>
      <c r="CN58" s="79"/>
      <c r="CP58" s="111">
        <f t="shared" si="9"/>
        <v>3</v>
      </c>
    </row>
    <row r="59" spans="1:94" x14ac:dyDescent="0.25">
      <c r="A59" s="18" t="s">
        <v>41</v>
      </c>
      <c r="B59" s="28">
        <v>1</v>
      </c>
      <c r="C59" s="114" t="s">
        <v>47</v>
      </c>
      <c r="D59" s="113">
        <v>1</v>
      </c>
      <c r="E59" s="73"/>
      <c r="F59" s="39"/>
      <c r="G59" s="39">
        <v>5</v>
      </c>
      <c r="H59" s="39"/>
      <c r="I59" s="39">
        <v>4</v>
      </c>
      <c r="J59" s="39"/>
      <c r="K59" s="39">
        <v>3</v>
      </c>
      <c r="L59" s="39"/>
      <c r="M59" s="73">
        <v>3</v>
      </c>
      <c r="N59" s="39"/>
      <c r="O59" s="39"/>
      <c r="P59" s="39"/>
      <c r="Q59" s="39"/>
      <c r="R59" s="39">
        <v>5</v>
      </c>
      <c r="S59" s="39"/>
      <c r="T59" s="39"/>
      <c r="U59" s="39"/>
      <c r="V59" s="39"/>
      <c r="W59" s="39"/>
      <c r="X59" s="39"/>
      <c r="Y59" s="39"/>
      <c r="Z59" s="39"/>
      <c r="AA59" s="39">
        <v>3</v>
      </c>
      <c r="AB59" s="39"/>
      <c r="AC59" s="39"/>
      <c r="AD59" s="39"/>
      <c r="AE59" s="39"/>
      <c r="AF59" s="39"/>
      <c r="AG59" s="39">
        <v>2</v>
      </c>
      <c r="AH59" s="39" t="str">
        <f t="shared" si="6"/>
        <v>m</v>
      </c>
      <c r="AI59" s="39" t="str">
        <f t="shared" si="10"/>
        <v xml:space="preserve"> </v>
      </c>
      <c r="AJ59" s="39"/>
      <c r="AK59" s="39" t="str">
        <f t="shared" ref="AK59:AK84" si="12">IF(AND(COUNTIF(C59,"*ė")+COUNTIF(C59,"*a")&gt;=1,AJ59&gt;0),"m"," ")</f>
        <v xml:space="preserve"> </v>
      </c>
      <c r="AL59" s="39" t="str">
        <f>IF(AND(COUNTIF(C59,"*ė")+COUNTIF(C59,"*a")&lt;1,AJ59&gt;0),"b"," ")</f>
        <v xml:space="preserve"> </v>
      </c>
      <c r="AM59" s="39"/>
      <c r="AN59" s="39"/>
      <c r="AO59" s="39"/>
      <c r="AP59" s="39">
        <v>3</v>
      </c>
      <c r="AQ59" s="39"/>
      <c r="AR59" s="39"/>
      <c r="AS59" s="80">
        <v>1</v>
      </c>
      <c r="AT59" s="31"/>
      <c r="AU59" s="31"/>
      <c r="AV59" s="31"/>
      <c r="AW59" s="31"/>
      <c r="AX59" s="31"/>
      <c r="AY59" s="31"/>
      <c r="AZ59" s="69">
        <f t="shared" si="8"/>
        <v>30</v>
      </c>
      <c r="BA59" s="78" t="s">
        <v>302</v>
      </c>
      <c r="BB59" s="72" t="s">
        <v>192</v>
      </c>
      <c r="BC59" s="72" t="s">
        <v>230</v>
      </c>
      <c r="BD59" s="72"/>
      <c r="BE59" s="72" t="s">
        <v>303</v>
      </c>
      <c r="BF59" s="72" t="s">
        <v>153</v>
      </c>
      <c r="BG59" s="77" t="s">
        <v>186</v>
      </c>
      <c r="BH59" s="79"/>
      <c r="BI59" s="72"/>
      <c r="BJ59" s="72" t="s">
        <v>230</v>
      </c>
      <c r="BK59" s="72" t="s">
        <v>302</v>
      </c>
      <c r="BL59" s="72" t="s">
        <v>303</v>
      </c>
      <c r="BM59" s="78" t="s">
        <v>316</v>
      </c>
      <c r="BN59" s="72" t="s">
        <v>177</v>
      </c>
      <c r="BO59" s="77" t="s">
        <v>177</v>
      </c>
      <c r="BP59" s="79"/>
      <c r="BQ59" s="72" t="s">
        <v>303</v>
      </c>
      <c r="BR59" s="72" t="s">
        <v>303</v>
      </c>
      <c r="BS59" s="78" t="s">
        <v>186</v>
      </c>
      <c r="BT59" s="72" t="s">
        <v>192</v>
      </c>
      <c r="BU59" s="72" t="s">
        <v>325</v>
      </c>
      <c r="BV59" s="72" t="s">
        <v>153</v>
      </c>
      <c r="BW59" s="77" t="s">
        <v>153</v>
      </c>
      <c r="BX59" s="79"/>
      <c r="BY59" s="78" t="s">
        <v>192</v>
      </c>
      <c r="BZ59" s="72" t="s">
        <v>192</v>
      </c>
      <c r="CA59" s="72"/>
      <c r="CB59" s="72"/>
      <c r="CC59" s="72" t="s">
        <v>177</v>
      </c>
      <c r="CD59" s="72" t="s">
        <v>302</v>
      </c>
      <c r="CE59" s="77" t="s">
        <v>161</v>
      </c>
      <c r="CF59" s="79"/>
      <c r="CG59" s="78" t="s">
        <v>316</v>
      </c>
      <c r="CH59" s="72" t="s">
        <v>192</v>
      </c>
      <c r="CI59" s="72" t="s">
        <v>230</v>
      </c>
      <c r="CJ59" s="72" t="s">
        <v>316</v>
      </c>
      <c r="CK59" s="72" t="s">
        <v>303</v>
      </c>
      <c r="CL59" s="72" t="s">
        <v>302</v>
      </c>
      <c r="CM59" s="77"/>
      <c r="CN59" s="79"/>
      <c r="CP59" s="111">
        <f t="shared" si="9"/>
        <v>3</v>
      </c>
    </row>
    <row r="60" spans="1:94" ht="15.75" customHeight="1" x14ac:dyDescent="0.25">
      <c r="A60" s="18" t="s">
        <v>41</v>
      </c>
      <c r="B60" s="28">
        <v>2</v>
      </c>
      <c r="C60" s="114" t="s">
        <v>48</v>
      </c>
      <c r="D60" s="113"/>
      <c r="E60" s="39">
        <v>1</v>
      </c>
      <c r="F60" s="39"/>
      <c r="G60" s="39">
        <v>5</v>
      </c>
      <c r="H60" s="39"/>
      <c r="I60" s="39">
        <v>4</v>
      </c>
      <c r="J60" s="39"/>
      <c r="K60" s="39"/>
      <c r="L60" s="39"/>
      <c r="M60" s="39">
        <v>3</v>
      </c>
      <c r="N60" s="39"/>
      <c r="O60" s="92"/>
      <c r="P60" s="39"/>
      <c r="Q60" s="39"/>
      <c r="R60" s="39">
        <v>5</v>
      </c>
      <c r="S60" s="39"/>
      <c r="T60" s="39"/>
      <c r="U60" s="39"/>
      <c r="V60" s="39"/>
      <c r="W60" s="39"/>
      <c r="X60" s="39"/>
      <c r="Y60" s="39">
        <v>3</v>
      </c>
      <c r="Z60" s="39"/>
      <c r="AA60" s="39">
        <v>3</v>
      </c>
      <c r="AB60" s="39"/>
      <c r="AC60" s="39"/>
      <c r="AD60" s="39">
        <v>2</v>
      </c>
      <c r="AE60" s="39"/>
      <c r="AF60" s="39"/>
      <c r="AG60" s="39"/>
      <c r="AH60" s="39" t="str">
        <f t="shared" si="6"/>
        <v xml:space="preserve"> </v>
      </c>
      <c r="AI60" s="39" t="str">
        <f t="shared" si="10"/>
        <v xml:space="preserve"> </v>
      </c>
      <c r="AJ60" s="39">
        <v>2</v>
      </c>
      <c r="AK60" s="39" t="str">
        <f t="shared" si="12"/>
        <v>m</v>
      </c>
      <c r="AL60" s="39" t="str">
        <f>IF(AND(COUNTIF(C60,"*ė")+COUNTIF(C60,"*a")&lt;1,AJ60&gt;0),"b"," ")</f>
        <v xml:space="preserve"> </v>
      </c>
      <c r="AM60" s="39"/>
      <c r="AN60" s="39"/>
      <c r="AO60" s="39"/>
      <c r="AP60" s="130"/>
      <c r="AQ60" s="39"/>
      <c r="AR60" s="39"/>
      <c r="AS60" s="39"/>
      <c r="AT60" s="31"/>
      <c r="AU60" s="31"/>
      <c r="AV60" s="31"/>
      <c r="AW60" s="31"/>
      <c r="AX60" s="31"/>
      <c r="AY60" s="31"/>
      <c r="AZ60" s="69">
        <f t="shared" si="8"/>
        <v>28</v>
      </c>
      <c r="BA60" s="78" t="s">
        <v>302</v>
      </c>
      <c r="BB60" s="72" t="s">
        <v>192</v>
      </c>
      <c r="BC60" s="72" t="s">
        <v>230</v>
      </c>
      <c r="BD60" s="92" t="s">
        <v>312</v>
      </c>
      <c r="BE60" s="72" t="s">
        <v>303</v>
      </c>
      <c r="BF60" s="92" t="s">
        <v>175</v>
      </c>
      <c r="BG60" s="77" t="s">
        <v>177</v>
      </c>
      <c r="BH60" s="79"/>
      <c r="BI60" s="72" t="s">
        <v>211</v>
      </c>
      <c r="BJ60" s="72" t="s">
        <v>230</v>
      </c>
      <c r="BK60" s="72" t="s">
        <v>302</v>
      </c>
      <c r="BL60" s="92" t="s">
        <v>303</v>
      </c>
      <c r="BM60" s="78"/>
      <c r="BN60" s="92" t="s">
        <v>317</v>
      </c>
      <c r="BO60" s="77" t="s">
        <v>317</v>
      </c>
      <c r="BP60" s="79"/>
      <c r="BQ60" s="72" t="s">
        <v>303</v>
      </c>
      <c r="BR60" s="72" t="s">
        <v>303</v>
      </c>
      <c r="BS60" s="78" t="s">
        <v>175</v>
      </c>
      <c r="BT60" s="92" t="s">
        <v>192</v>
      </c>
      <c r="BU60" s="72" t="s">
        <v>327</v>
      </c>
      <c r="BV60" s="92"/>
      <c r="BW60" s="77"/>
      <c r="BX60" s="79"/>
      <c r="BY60" s="78" t="s">
        <v>192</v>
      </c>
      <c r="BZ60" s="72" t="s">
        <v>192</v>
      </c>
      <c r="CA60" s="72" t="s">
        <v>211</v>
      </c>
      <c r="CB60" s="92" t="s">
        <v>305</v>
      </c>
      <c r="CC60" s="72" t="s">
        <v>317</v>
      </c>
      <c r="CD60" s="92" t="s">
        <v>302</v>
      </c>
      <c r="CE60" s="77"/>
      <c r="CF60" s="79"/>
      <c r="CG60" s="78"/>
      <c r="CH60" s="72" t="s">
        <v>192</v>
      </c>
      <c r="CI60" s="72" t="s">
        <v>230</v>
      </c>
      <c r="CJ60" s="92"/>
      <c r="CK60" s="72" t="s">
        <v>303</v>
      </c>
      <c r="CL60" s="92" t="s">
        <v>302</v>
      </c>
      <c r="CM60" s="77"/>
      <c r="CN60" s="79"/>
      <c r="CP60" s="111">
        <f t="shared" si="9"/>
        <v>0</v>
      </c>
    </row>
    <row r="61" spans="1:94" ht="15" customHeight="1" x14ac:dyDescent="0.25">
      <c r="A61" s="18" t="s">
        <v>41</v>
      </c>
      <c r="B61" s="28">
        <v>3</v>
      </c>
      <c r="C61" s="114" t="s">
        <v>49</v>
      </c>
      <c r="D61" s="115"/>
      <c r="E61" s="39">
        <v>1</v>
      </c>
      <c r="F61" s="42"/>
      <c r="G61" s="42">
        <v>5</v>
      </c>
      <c r="H61" s="42"/>
      <c r="I61" s="39">
        <v>4</v>
      </c>
      <c r="J61" s="132"/>
      <c r="K61" s="42"/>
      <c r="L61" s="42"/>
      <c r="M61" s="42"/>
      <c r="N61" s="42"/>
      <c r="O61" s="42">
        <v>3</v>
      </c>
      <c r="P61" s="42"/>
      <c r="Q61" s="42"/>
      <c r="R61" s="42">
        <v>5</v>
      </c>
      <c r="S61" s="42"/>
      <c r="T61" s="42"/>
      <c r="U61" s="42">
        <v>2</v>
      </c>
      <c r="V61" s="42"/>
      <c r="W61" s="42">
        <v>3</v>
      </c>
      <c r="X61" s="42"/>
      <c r="Y61" s="42"/>
      <c r="Z61" s="42"/>
      <c r="AA61" s="42"/>
      <c r="AB61" s="42"/>
      <c r="AC61" s="42"/>
      <c r="AD61" s="42"/>
      <c r="AE61" s="42"/>
      <c r="AF61" s="42"/>
      <c r="AG61" s="42" t="s">
        <v>306</v>
      </c>
      <c r="AH61" s="39" t="str">
        <f t="shared" si="6"/>
        <v xml:space="preserve"> </v>
      </c>
      <c r="AI61" s="39"/>
      <c r="AJ61" s="39">
        <v>2</v>
      </c>
      <c r="AK61" s="39" t="str">
        <f t="shared" si="12"/>
        <v xml:space="preserve"> </v>
      </c>
      <c r="AL61" s="39" t="s">
        <v>81</v>
      </c>
      <c r="AM61" s="42"/>
      <c r="AN61" s="42"/>
      <c r="AO61" s="42"/>
      <c r="AP61" s="42"/>
      <c r="AQ61" s="42"/>
      <c r="AR61" s="42">
        <v>3</v>
      </c>
      <c r="AS61" s="43"/>
      <c r="AT61" s="31"/>
      <c r="AU61" s="31"/>
      <c r="AV61" s="31"/>
      <c r="AW61" s="31"/>
      <c r="AX61" s="31"/>
      <c r="AY61" s="31"/>
      <c r="AZ61" s="74">
        <f t="shared" si="8"/>
        <v>28</v>
      </c>
      <c r="BA61" s="78" t="s">
        <v>302</v>
      </c>
      <c r="BB61" s="72" t="s">
        <v>192</v>
      </c>
      <c r="BC61" s="72" t="s">
        <v>188</v>
      </c>
      <c r="BD61" s="92" t="s">
        <v>314</v>
      </c>
      <c r="BE61" s="72" t="s">
        <v>303</v>
      </c>
      <c r="BF61" s="92" t="s">
        <v>198</v>
      </c>
      <c r="BG61" s="77"/>
      <c r="BH61" s="79"/>
      <c r="BI61" s="72" t="s">
        <v>211</v>
      </c>
      <c r="BJ61" s="72" t="s">
        <v>188</v>
      </c>
      <c r="BK61" s="72" t="s">
        <v>302</v>
      </c>
      <c r="BL61" s="92" t="s">
        <v>303</v>
      </c>
      <c r="BM61" s="78"/>
      <c r="BN61" s="92"/>
      <c r="BO61" s="77"/>
      <c r="BP61" s="79"/>
      <c r="BQ61" s="72" t="s">
        <v>303</v>
      </c>
      <c r="BR61" s="72" t="s">
        <v>303</v>
      </c>
      <c r="BS61" s="78" t="s">
        <v>198</v>
      </c>
      <c r="BT61" s="92" t="s">
        <v>192</v>
      </c>
      <c r="BU61" s="72" t="s">
        <v>327</v>
      </c>
      <c r="BV61" s="92" t="s">
        <v>319</v>
      </c>
      <c r="BW61" s="77" t="s">
        <v>319</v>
      </c>
      <c r="BX61" s="79"/>
      <c r="BY61" s="78" t="s">
        <v>192</v>
      </c>
      <c r="BZ61" s="72" t="s">
        <v>192</v>
      </c>
      <c r="CA61" s="72" t="s">
        <v>211</v>
      </c>
      <c r="CB61" s="92" t="s">
        <v>315</v>
      </c>
      <c r="CC61" s="72"/>
      <c r="CD61" s="92" t="s">
        <v>302</v>
      </c>
      <c r="CE61" s="77"/>
      <c r="CF61" s="79"/>
      <c r="CG61" s="78" t="s">
        <v>315</v>
      </c>
      <c r="CH61" s="72" t="s">
        <v>192</v>
      </c>
      <c r="CI61" s="72" t="s">
        <v>188</v>
      </c>
      <c r="CJ61" s="92" t="s">
        <v>319</v>
      </c>
      <c r="CK61" s="72" t="s">
        <v>303</v>
      </c>
      <c r="CL61" s="92" t="s">
        <v>302</v>
      </c>
      <c r="CM61" s="77"/>
      <c r="CN61" s="79"/>
      <c r="CP61" s="111">
        <f t="shared" si="9"/>
        <v>0</v>
      </c>
    </row>
    <row r="62" spans="1:94" ht="15" customHeight="1" x14ac:dyDescent="0.25">
      <c r="A62" s="18" t="s">
        <v>41</v>
      </c>
      <c r="B62" s="28">
        <v>4</v>
      </c>
      <c r="C62" s="114" t="s">
        <v>50</v>
      </c>
      <c r="D62" s="113">
        <v>1</v>
      </c>
      <c r="E62" s="80"/>
      <c r="F62" s="80">
        <v>5</v>
      </c>
      <c r="G62" s="80"/>
      <c r="H62" s="80"/>
      <c r="I62" s="39">
        <v>4</v>
      </c>
      <c r="J62" s="80"/>
      <c r="K62" s="80"/>
      <c r="L62" s="80"/>
      <c r="M62" s="73">
        <v>3</v>
      </c>
      <c r="N62" s="80"/>
      <c r="O62" s="80"/>
      <c r="P62" s="80">
        <v>2</v>
      </c>
      <c r="Q62" s="80">
        <v>4</v>
      </c>
      <c r="R62" s="80"/>
      <c r="S62" s="80"/>
      <c r="T62" s="80">
        <v>2</v>
      </c>
      <c r="U62" s="80"/>
      <c r="V62" s="80">
        <v>2</v>
      </c>
      <c r="W62" s="80"/>
      <c r="X62" s="80"/>
      <c r="Y62" s="80"/>
      <c r="Z62" s="80"/>
      <c r="AA62" s="80">
        <v>3</v>
      </c>
      <c r="AB62" s="80"/>
      <c r="AC62" s="80"/>
      <c r="AD62" s="80"/>
      <c r="AE62" s="80"/>
      <c r="AF62" s="80"/>
      <c r="AG62" s="80">
        <v>2</v>
      </c>
      <c r="AH62" s="39" t="str">
        <f t="shared" si="6"/>
        <v xml:space="preserve"> </v>
      </c>
      <c r="AI62" s="39" t="str">
        <f t="shared" ref="AI62:AI67" si="13">IF(AND(COUNTIF(C62,"*ė")+COUNTIF(C62,"*a")=0,AG62&gt;0),"b"," ")</f>
        <v>b</v>
      </c>
      <c r="AJ62" s="80"/>
      <c r="AK62" s="39" t="str">
        <f t="shared" si="12"/>
        <v xml:space="preserve"> </v>
      </c>
      <c r="AL62" s="39" t="str">
        <f t="shared" ref="AL62:AL84" si="14">IF(AND(COUNTIF(C62,"*ė")+COUNTIF(C62,"*a")&lt;1,AJ62&gt;0),"b"," ")</f>
        <v xml:space="preserve"> </v>
      </c>
      <c r="AM62" s="80"/>
      <c r="AN62" s="80"/>
      <c r="AO62" s="80"/>
      <c r="AP62" s="80"/>
      <c r="AQ62" s="80">
        <v>2</v>
      </c>
      <c r="AR62" s="80"/>
      <c r="AS62" s="80"/>
      <c r="AT62" s="72"/>
      <c r="AU62" s="72"/>
      <c r="AV62" s="72"/>
      <c r="AW62" s="72"/>
      <c r="AX62" s="72"/>
      <c r="AY62" s="72"/>
      <c r="AZ62" s="69">
        <f t="shared" si="8"/>
        <v>30</v>
      </c>
      <c r="BA62" s="78" t="s">
        <v>302</v>
      </c>
      <c r="BB62" s="72" t="s">
        <v>152</v>
      </c>
      <c r="BC62" s="72" t="s">
        <v>230</v>
      </c>
      <c r="BD62" s="92" t="s">
        <v>313</v>
      </c>
      <c r="BE62" s="72" t="s">
        <v>165</v>
      </c>
      <c r="BF62" s="92"/>
      <c r="BG62" s="77" t="s">
        <v>186</v>
      </c>
      <c r="BH62" s="79"/>
      <c r="BI62" s="72" t="s">
        <v>266</v>
      </c>
      <c r="BJ62" s="72" t="s">
        <v>230</v>
      </c>
      <c r="BK62" s="72" t="s">
        <v>302</v>
      </c>
      <c r="BL62" s="92" t="s">
        <v>165</v>
      </c>
      <c r="BM62" s="78"/>
      <c r="BN62" s="92" t="s">
        <v>177</v>
      </c>
      <c r="BO62" s="77" t="s">
        <v>177</v>
      </c>
      <c r="BP62" s="79"/>
      <c r="BQ62" s="72" t="s">
        <v>165</v>
      </c>
      <c r="BR62" s="72" t="s">
        <v>165</v>
      </c>
      <c r="BS62" s="78" t="s">
        <v>186</v>
      </c>
      <c r="BT62" s="92" t="s">
        <v>152</v>
      </c>
      <c r="BU62" s="72" t="s">
        <v>325</v>
      </c>
      <c r="BV62" s="92" t="s">
        <v>183</v>
      </c>
      <c r="BW62" s="77" t="s">
        <v>183</v>
      </c>
      <c r="BX62" s="79"/>
      <c r="BY62" s="78"/>
      <c r="BZ62" s="72" t="s">
        <v>152</v>
      </c>
      <c r="CA62" s="72" t="s">
        <v>266</v>
      </c>
      <c r="CB62" s="92" t="s">
        <v>313</v>
      </c>
      <c r="CC62" s="72" t="s">
        <v>177</v>
      </c>
      <c r="CD62" s="92" t="s">
        <v>302</v>
      </c>
      <c r="CE62" s="77" t="s">
        <v>418</v>
      </c>
      <c r="CF62" s="79"/>
      <c r="CG62" s="78"/>
      <c r="CH62" s="72" t="s">
        <v>152</v>
      </c>
      <c r="CI62" s="72" t="s">
        <v>230</v>
      </c>
      <c r="CJ62" s="92" t="s">
        <v>418</v>
      </c>
      <c r="CK62" s="72" t="s">
        <v>165</v>
      </c>
      <c r="CL62" s="92" t="s">
        <v>302</v>
      </c>
      <c r="CM62" s="77"/>
      <c r="CN62" s="79"/>
      <c r="CP62" s="111">
        <f t="shared" si="9"/>
        <v>0</v>
      </c>
    </row>
    <row r="63" spans="1:94" ht="15.75" customHeight="1" x14ac:dyDescent="0.25">
      <c r="A63" s="18" t="s">
        <v>41</v>
      </c>
      <c r="B63" s="28">
        <v>5</v>
      </c>
      <c r="C63" s="114" t="s">
        <v>51</v>
      </c>
      <c r="D63" s="116"/>
      <c r="E63" s="39">
        <v>1</v>
      </c>
      <c r="F63" s="81"/>
      <c r="G63" s="81">
        <v>5</v>
      </c>
      <c r="H63" s="81"/>
      <c r="I63" s="39">
        <v>4</v>
      </c>
      <c r="J63" s="81"/>
      <c r="K63" s="81"/>
      <c r="L63" s="81"/>
      <c r="M63" s="73">
        <v>3</v>
      </c>
      <c r="N63" s="81"/>
      <c r="O63" s="81"/>
      <c r="P63" s="81"/>
      <c r="Q63" s="81"/>
      <c r="R63" s="81">
        <v>5</v>
      </c>
      <c r="S63" s="81"/>
      <c r="T63" s="81"/>
      <c r="U63" s="81"/>
      <c r="V63" s="81"/>
      <c r="W63" s="81"/>
      <c r="X63" s="81"/>
      <c r="Y63" s="81">
        <v>3</v>
      </c>
      <c r="Z63" s="81"/>
      <c r="AA63" s="81">
        <v>3</v>
      </c>
      <c r="AB63" s="81"/>
      <c r="AC63" s="81"/>
      <c r="AD63" s="81">
        <v>2</v>
      </c>
      <c r="AE63" s="81"/>
      <c r="AF63" s="81"/>
      <c r="AG63" s="81"/>
      <c r="AH63" s="39" t="str">
        <f t="shared" si="6"/>
        <v xml:space="preserve"> </v>
      </c>
      <c r="AI63" s="39" t="str">
        <f t="shared" si="13"/>
        <v xml:space="preserve"> </v>
      </c>
      <c r="AJ63" s="39">
        <v>2</v>
      </c>
      <c r="AK63" s="39" t="str">
        <f t="shared" si="12"/>
        <v>m</v>
      </c>
      <c r="AL63" s="39" t="str">
        <f t="shared" si="14"/>
        <v xml:space="preserve"> </v>
      </c>
      <c r="AM63" s="81"/>
      <c r="AN63" s="81"/>
      <c r="AO63" s="81"/>
      <c r="AP63" s="81"/>
      <c r="AQ63" s="81"/>
      <c r="AR63" s="81"/>
      <c r="AS63" s="80">
        <v>1</v>
      </c>
      <c r="AT63" s="72"/>
      <c r="AU63" s="72"/>
      <c r="AV63" s="72"/>
      <c r="AW63" s="72"/>
      <c r="AX63" s="72"/>
      <c r="AY63" s="72"/>
      <c r="AZ63" s="69">
        <f t="shared" si="8"/>
        <v>29</v>
      </c>
      <c r="BA63" s="78" t="s">
        <v>302</v>
      </c>
      <c r="BB63" s="72" t="s">
        <v>192</v>
      </c>
      <c r="BC63" s="72" t="s">
        <v>230</v>
      </c>
      <c r="BD63" s="92" t="s">
        <v>312</v>
      </c>
      <c r="BE63" s="72" t="s">
        <v>303</v>
      </c>
      <c r="BF63" s="92" t="s">
        <v>175</v>
      </c>
      <c r="BG63" s="77" t="s">
        <v>177</v>
      </c>
      <c r="BH63" s="79"/>
      <c r="BI63" s="72" t="s">
        <v>211</v>
      </c>
      <c r="BJ63" s="72" t="s">
        <v>230</v>
      </c>
      <c r="BK63" s="72" t="s">
        <v>302</v>
      </c>
      <c r="BL63" s="92" t="s">
        <v>303</v>
      </c>
      <c r="BM63" s="78"/>
      <c r="BN63" s="92" t="s">
        <v>317</v>
      </c>
      <c r="BO63" s="77" t="s">
        <v>317</v>
      </c>
      <c r="BP63" s="79"/>
      <c r="BQ63" s="72" t="s">
        <v>303</v>
      </c>
      <c r="BR63" s="72" t="s">
        <v>303</v>
      </c>
      <c r="BS63" s="78" t="s">
        <v>175</v>
      </c>
      <c r="BT63" s="92" t="s">
        <v>192</v>
      </c>
      <c r="BU63" s="72" t="s">
        <v>327</v>
      </c>
      <c r="BV63" s="92"/>
      <c r="BW63" s="77"/>
      <c r="BX63" s="79"/>
      <c r="BY63" s="78" t="s">
        <v>192</v>
      </c>
      <c r="BZ63" s="72" t="s">
        <v>192</v>
      </c>
      <c r="CA63" s="72" t="s">
        <v>211</v>
      </c>
      <c r="CB63" s="92" t="s">
        <v>305</v>
      </c>
      <c r="CC63" s="72" t="s">
        <v>317</v>
      </c>
      <c r="CD63" s="92" t="s">
        <v>302</v>
      </c>
      <c r="CE63" s="77" t="s">
        <v>161</v>
      </c>
      <c r="CF63" s="79"/>
      <c r="CG63" s="78"/>
      <c r="CH63" s="72" t="s">
        <v>192</v>
      </c>
      <c r="CI63" s="72" t="s">
        <v>230</v>
      </c>
      <c r="CJ63" s="92"/>
      <c r="CK63" s="72" t="s">
        <v>303</v>
      </c>
      <c r="CL63" s="92" t="s">
        <v>302</v>
      </c>
      <c r="CM63" s="77"/>
      <c r="CN63" s="79"/>
      <c r="CP63" s="111">
        <f t="shared" si="9"/>
        <v>0</v>
      </c>
    </row>
    <row r="64" spans="1:94" ht="15" customHeight="1" x14ac:dyDescent="0.25">
      <c r="A64" s="18" t="s">
        <v>41</v>
      </c>
      <c r="B64" s="28">
        <v>6</v>
      </c>
      <c r="C64" s="114" t="s">
        <v>52</v>
      </c>
      <c r="D64" s="113">
        <v>1</v>
      </c>
      <c r="E64" s="82"/>
      <c r="F64" s="80">
        <v>5</v>
      </c>
      <c r="G64" s="80"/>
      <c r="H64" s="39">
        <v>3</v>
      </c>
      <c r="I64" s="80"/>
      <c r="J64" s="80"/>
      <c r="K64" s="39">
        <v>3</v>
      </c>
      <c r="L64" s="80"/>
      <c r="M64" s="73">
        <v>3</v>
      </c>
      <c r="N64" s="80"/>
      <c r="O64" s="80"/>
      <c r="P64" s="80"/>
      <c r="Q64" s="80">
        <v>4</v>
      </c>
      <c r="R64" s="80"/>
      <c r="S64" s="80"/>
      <c r="T64" s="80"/>
      <c r="U64" s="80"/>
      <c r="V64" s="80"/>
      <c r="W64" s="80"/>
      <c r="X64" s="80"/>
      <c r="Y64" s="80"/>
      <c r="Z64" s="80"/>
      <c r="AA64" s="80">
        <v>3</v>
      </c>
      <c r="AB64" s="80"/>
      <c r="AC64" s="80"/>
      <c r="AD64" s="80"/>
      <c r="AE64" s="80">
        <v>3</v>
      </c>
      <c r="AF64" s="80"/>
      <c r="AG64" s="80">
        <v>2</v>
      </c>
      <c r="AH64" s="39" t="str">
        <f t="shared" si="6"/>
        <v>m</v>
      </c>
      <c r="AI64" s="39" t="str">
        <f t="shared" si="13"/>
        <v xml:space="preserve"> </v>
      </c>
      <c r="AJ64" s="80"/>
      <c r="AK64" s="39" t="str">
        <f t="shared" si="12"/>
        <v xml:space="preserve"> </v>
      </c>
      <c r="AL64" s="39" t="str">
        <f t="shared" si="14"/>
        <v xml:space="preserve"> </v>
      </c>
      <c r="AM64" s="80"/>
      <c r="AN64" s="80"/>
      <c r="AO64" s="80"/>
      <c r="AP64" s="80"/>
      <c r="AQ64" s="80"/>
      <c r="AR64" s="80"/>
      <c r="AS64" s="80">
        <v>1</v>
      </c>
      <c r="AT64" s="72"/>
      <c r="AU64" s="72"/>
      <c r="AV64" s="72"/>
      <c r="AW64" s="72"/>
      <c r="AX64" s="72"/>
      <c r="AY64" s="72"/>
      <c r="AZ64" s="69">
        <f t="shared" si="8"/>
        <v>28</v>
      </c>
      <c r="BA64" s="78" t="s">
        <v>302</v>
      </c>
      <c r="BB64" s="72" t="s">
        <v>152</v>
      </c>
      <c r="BC64" s="72" t="s">
        <v>230</v>
      </c>
      <c r="BD64" s="92" t="s">
        <v>323</v>
      </c>
      <c r="BE64" s="72" t="s">
        <v>165</v>
      </c>
      <c r="BF64" s="72" t="s">
        <v>153</v>
      </c>
      <c r="BG64" s="77"/>
      <c r="BH64" s="79"/>
      <c r="BI64" s="72"/>
      <c r="BJ64" s="72" t="s">
        <v>230</v>
      </c>
      <c r="BK64" s="72" t="s">
        <v>302</v>
      </c>
      <c r="BL64" s="92" t="s">
        <v>165</v>
      </c>
      <c r="BM64" s="78" t="s">
        <v>211</v>
      </c>
      <c r="BN64" s="72" t="s">
        <v>177</v>
      </c>
      <c r="BO64" s="77" t="s">
        <v>177</v>
      </c>
      <c r="BP64" s="79"/>
      <c r="BQ64" s="72" t="s">
        <v>165</v>
      </c>
      <c r="BR64" s="72" t="s">
        <v>165</v>
      </c>
      <c r="BS64" s="78" t="s">
        <v>217</v>
      </c>
      <c r="BT64" s="92" t="s">
        <v>152</v>
      </c>
      <c r="BU64" s="72" t="s">
        <v>325</v>
      </c>
      <c r="BV64" s="72" t="s">
        <v>153</v>
      </c>
      <c r="BW64" s="77" t="s">
        <v>153</v>
      </c>
      <c r="BX64" s="79"/>
      <c r="BY64" s="78"/>
      <c r="BZ64" s="72" t="s">
        <v>152</v>
      </c>
      <c r="CA64" s="72"/>
      <c r="CB64" s="92" t="s">
        <v>324</v>
      </c>
      <c r="CC64" s="72" t="s">
        <v>177</v>
      </c>
      <c r="CD64" s="72" t="s">
        <v>302</v>
      </c>
      <c r="CE64" s="77" t="s">
        <v>324</v>
      </c>
      <c r="CF64" s="79"/>
      <c r="CG64" s="78" t="s">
        <v>211</v>
      </c>
      <c r="CH64" s="72" t="s">
        <v>152</v>
      </c>
      <c r="CI64" s="72" t="s">
        <v>230</v>
      </c>
      <c r="CJ64" s="92"/>
      <c r="CK64" s="72" t="s">
        <v>165</v>
      </c>
      <c r="CL64" s="72"/>
      <c r="CM64" s="77"/>
      <c r="CN64" s="79"/>
      <c r="CO64" s="49">
        <f>COUNTA(BA64:CN64)</f>
        <v>28</v>
      </c>
      <c r="CP64" s="111">
        <f t="shared" si="9"/>
        <v>0</v>
      </c>
    </row>
    <row r="65" spans="1:94" ht="15" customHeight="1" x14ac:dyDescent="0.25">
      <c r="A65" s="18" t="s">
        <v>41</v>
      </c>
      <c r="B65" s="28">
        <v>8</v>
      </c>
      <c r="C65" s="114" t="s">
        <v>54</v>
      </c>
      <c r="D65" s="113"/>
      <c r="E65" s="39">
        <v>1</v>
      </c>
      <c r="F65" s="80"/>
      <c r="G65" s="80">
        <v>5</v>
      </c>
      <c r="H65" s="80"/>
      <c r="I65" s="39">
        <v>4</v>
      </c>
      <c r="J65" s="80"/>
      <c r="K65" s="39">
        <v>3</v>
      </c>
      <c r="L65" s="80"/>
      <c r="M65" s="73">
        <v>3</v>
      </c>
      <c r="N65" s="131"/>
      <c r="O65" s="80"/>
      <c r="P65" s="80"/>
      <c r="Q65" s="80"/>
      <c r="R65" s="80">
        <v>5</v>
      </c>
      <c r="S65" s="80"/>
      <c r="T65" s="80"/>
      <c r="U65" s="80">
        <v>2</v>
      </c>
      <c r="V65" s="80"/>
      <c r="W65" s="80">
        <v>3</v>
      </c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39" t="str">
        <f t="shared" si="6"/>
        <v xml:space="preserve"> </v>
      </c>
      <c r="AI65" s="39" t="str">
        <f t="shared" si="13"/>
        <v xml:space="preserve"> </v>
      </c>
      <c r="AJ65" s="39">
        <v>2</v>
      </c>
      <c r="AK65" s="39" t="str">
        <f t="shared" si="12"/>
        <v>m</v>
      </c>
      <c r="AL65" s="39" t="str">
        <f t="shared" si="14"/>
        <v xml:space="preserve"> </v>
      </c>
      <c r="AM65" s="80"/>
      <c r="AN65" s="80"/>
      <c r="AO65" s="80"/>
      <c r="AP65" s="80"/>
      <c r="AQ65" s="80">
        <v>2</v>
      </c>
      <c r="AR65" s="80"/>
      <c r="AS65" s="80"/>
      <c r="AT65" s="72"/>
      <c r="AU65" s="72"/>
      <c r="AV65" s="72"/>
      <c r="AW65" s="72"/>
      <c r="AX65" s="72"/>
      <c r="AY65" s="72"/>
      <c r="AZ65" s="69">
        <f t="shared" si="8"/>
        <v>30</v>
      </c>
      <c r="BA65" s="78" t="s">
        <v>302</v>
      </c>
      <c r="BB65" s="72" t="s">
        <v>192</v>
      </c>
      <c r="BC65" s="72" t="s">
        <v>230</v>
      </c>
      <c r="BD65" s="92" t="s">
        <v>313</v>
      </c>
      <c r="BE65" s="72" t="s">
        <v>303</v>
      </c>
      <c r="BF65" s="92" t="s">
        <v>198</v>
      </c>
      <c r="BG65" s="77"/>
      <c r="BH65" s="79"/>
      <c r="BI65" s="72" t="s">
        <v>211</v>
      </c>
      <c r="BJ65" s="72" t="s">
        <v>230</v>
      </c>
      <c r="BK65" s="72" t="s">
        <v>302</v>
      </c>
      <c r="BL65" s="92" t="s">
        <v>303</v>
      </c>
      <c r="BM65" s="78"/>
      <c r="BN65" s="92" t="s">
        <v>153</v>
      </c>
      <c r="BO65" s="77" t="s">
        <v>153</v>
      </c>
      <c r="BP65" s="79"/>
      <c r="BQ65" s="72" t="s">
        <v>303</v>
      </c>
      <c r="BR65" s="72" t="s">
        <v>303</v>
      </c>
      <c r="BS65" s="78" t="s">
        <v>198</v>
      </c>
      <c r="BT65" s="92" t="s">
        <v>192</v>
      </c>
      <c r="BU65" s="72" t="s">
        <v>327</v>
      </c>
      <c r="BV65" s="92" t="s">
        <v>319</v>
      </c>
      <c r="BW65" s="77" t="s">
        <v>319</v>
      </c>
      <c r="BX65" s="79"/>
      <c r="BY65" s="78" t="s">
        <v>192</v>
      </c>
      <c r="BZ65" s="72" t="s">
        <v>192</v>
      </c>
      <c r="CA65" s="72" t="s">
        <v>211</v>
      </c>
      <c r="CB65" s="92" t="s">
        <v>313</v>
      </c>
      <c r="CC65" s="72" t="s">
        <v>153</v>
      </c>
      <c r="CD65" s="92" t="s">
        <v>302</v>
      </c>
      <c r="CE65" s="77"/>
      <c r="CF65" s="79"/>
      <c r="CG65" s="78"/>
      <c r="CH65" s="72" t="s">
        <v>192</v>
      </c>
      <c r="CI65" s="72" t="s">
        <v>230</v>
      </c>
      <c r="CJ65" s="92" t="s">
        <v>319</v>
      </c>
      <c r="CK65" s="72" t="s">
        <v>303</v>
      </c>
      <c r="CL65" s="92" t="s">
        <v>302</v>
      </c>
      <c r="CM65" s="77"/>
      <c r="CN65" s="79"/>
      <c r="CP65" s="111">
        <f t="shared" si="9"/>
        <v>0</v>
      </c>
    </row>
    <row r="66" spans="1:94" ht="15" customHeight="1" x14ac:dyDescent="0.25">
      <c r="A66" s="18" t="s">
        <v>41</v>
      </c>
      <c r="B66" s="28">
        <v>9</v>
      </c>
      <c r="C66" s="114" t="s">
        <v>55</v>
      </c>
      <c r="D66" s="115">
        <v>1</v>
      </c>
      <c r="E66" s="82"/>
      <c r="F66" s="81">
        <v>5</v>
      </c>
      <c r="G66" s="81"/>
      <c r="H66" s="81"/>
      <c r="I66" s="39">
        <v>4</v>
      </c>
      <c r="J66" s="81"/>
      <c r="K66" s="81"/>
      <c r="L66" s="81">
        <v>2</v>
      </c>
      <c r="M66" s="81"/>
      <c r="N66" s="81"/>
      <c r="O66" s="81">
        <v>3</v>
      </c>
      <c r="P66" s="81">
        <v>2</v>
      </c>
      <c r="Q66" s="81">
        <v>4</v>
      </c>
      <c r="R66" s="81"/>
      <c r="S66" s="81"/>
      <c r="T66" s="81"/>
      <c r="U66" s="81"/>
      <c r="V66" s="81"/>
      <c r="W66" s="81"/>
      <c r="X66" s="81"/>
      <c r="Y66" s="81"/>
      <c r="Z66" s="81"/>
      <c r="AA66" s="81">
        <v>3</v>
      </c>
      <c r="AB66" s="81"/>
      <c r="AC66" s="81"/>
      <c r="AD66" s="81">
        <v>2</v>
      </c>
      <c r="AE66" s="81"/>
      <c r="AF66" s="81"/>
      <c r="AG66" s="81"/>
      <c r="AH66" s="39" t="str">
        <f t="shared" si="6"/>
        <v xml:space="preserve"> </v>
      </c>
      <c r="AI66" s="39" t="str">
        <f t="shared" si="13"/>
        <v xml:space="preserve"> </v>
      </c>
      <c r="AJ66" s="39">
        <v>2</v>
      </c>
      <c r="AK66" s="39" t="str">
        <f t="shared" si="12"/>
        <v>m</v>
      </c>
      <c r="AL66" s="39" t="str">
        <f t="shared" si="14"/>
        <v xml:space="preserve"> </v>
      </c>
      <c r="AM66" s="81"/>
      <c r="AN66" s="81"/>
      <c r="AO66" s="80">
        <v>2</v>
      </c>
      <c r="AP66" s="92"/>
      <c r="AQ66" s="81"/>
      <c r="AR66" s="81"/>
      <c r="AS66" s="81">
        <v>1</v>
      </c>
      <c r="AT66" s="72"/>
      <c r="AU66" s="72"/>
      <c r="AV66" s="72"/>
      <c r="AW66" s="72"/>
      <c r="AX66" s="72"/>
      <c r="AY66" s="72"/>
      <c r="AZ66" s="69">
        <f t="shared" si="8"/>
        <v>31</v>
      </c>
      <c r="BA66" s="78" t="s">
        <v>302</v>
      </c>
      <c r="BB66" s="72" t="s">
        <v>152</v>
      </c>
      <c r="BC66" s="72" t="s">
        <v>188</v>
      </c>
      <c r="BD66" s="72" t="s">
        <v>312</v>
      </c>
      <c r="BE66" s="72" t="s">
        <v>165</v>
      </c>
      <c r="BF66" s="92"/>
      <c r="BG66" s="77"/>
      <c r="BH66" s="79"/>
      <c r="BI66" s="72" t="s">
        <v>189</v>
      </c>
      <c r="BJ66" s="72" t="s">
        <v>188</v>
      </c>
      <c r="BK66" s="72" t="s">
        <v>302</v>
      </c>
      <c r="BL66" s="72" t="s">
        <v>165</v>
      </c>
      <c r="BM66" s="78" t="s">
        <v>211</v>
      </c>
      <c r="BN66" s="92" t="s">
        <v>177</v>
      </c>
      <c r="BO66" s="77" t="s">
        <v>177</v>
      </c>
      <c r="BP66" s="79"/>
      <c r="BQ66" s="72" t="s">
        <v>165</v>
      </c>
      <c r="BR66" s="72" t="s">
        <v>165</v>
      </c>
      <c r="BS66" s="78" t="s">
        <v>217</v>
      </c>
      <c r="BT66" s="72" t="s">
        <v>152</v>
      </c>
      <c r="BU66" s="72" t="s">
        <v>325</v>
      </c>
      <c r="BV66" s="92" t="s">
        <v>183</v>
      </c>
      <c r="BW66" s="77" t="s">
        <v>183</v>
      </c>
      <c r="BX66" s="79"/>
      <c r="BY66" s="78"/>
      <c r="BZ66" s="72" t="s">
        <v>152</v>
      </c>
      <c r="CA66" s="72" t="s">
        <v>189</v>
      </c>
      <c r="CB66" s="72" t="s">
        <v>305</v>
      </c>
      <c r="CC66" s="72" t="s">
        <v>177</v>
      </c>
      <c r="CD66" s="92" t="s">
        <v>302</v>
      </c>
      <c r="CE66" s="77"/>
      <c r="CF66" s="79"/>
      <c r="CG66" s="78" t="s">
        <v>211</v>
      </c>
      <c r="CH66" s="72" t="s">
        <v>152</v>
      </c>
      <c r="CI66" s="72" t="s">
        <v>188</v>
      </c>
      <c r="CJ66" s="72" t="s">
        <v>326</v>
      </c>
      <c r="CK66" s="72" t="s">
        <v>165</v>
      </c>
      <c r="CL66" s="92" t="s">
        <v>302</v>
      </c>
      <c r="CM66" s="77" t="s">
        <v>326</v>
      </c>
      <c r="CN66" s="79"/>
      <c r="CP66" s="111">
        <f t="shared" si="9"/>
        <v>2</v>
      </c>
    </row>
    <row r="67" spans="1:94" ht="15" customHeight="1" x14ac:dyDescent="0.25">
      <c r="A67" s="18" t="s">
        <v>41</v>
      </c>
      <c r="B67" s="28">
        <v>10</v>
      </c>
      <c r="C67" s="114" t="s">
        <v>56</v>
      </c>
      <c r="D67" s="115">
        <v>1</v>
      </c>
      <c r="E67" s="82"/>
      <c r="F67" s="81">
        <v>5</v>
      </c>
      <c r="G67" s="81"/>
      <c r="H67" s="39">
        <v>3</v>
      </c>
      <c r="I67" s="81"/>
      <c r="J67" s="81"/>
      <c r="K67" s="39">
        <v>3</v>
      </c>
      <c r="L67" s="81">
        <v>2</v>
      </c>
      <c r="M67" s="81"/>
      <c r="N67" s="81"/>
      <c r="O67" s="133">
        <v>3</v>
      </c>
      <c r="P67" s="81"/>
      <c r="Q67" s="81">
        <v>4</v>
      </c>
      <c r="R67" s="81"/>
      <c r="S67" s="81"/>
      <c r="T67" s="81"/>
      <c r="U67" s="81"/>
      <c r="V67" s="81"/>
      <c r="W67" s="81"/>
      <c r="X67" s="81"/>
      <c r="Y67" s="81"/>
      <c r="Z67" s="81"/>
      <c r="AA67" s="81">
        <v>3</v>
      </c>
      <c r="AB67" s="81"/>
      <c r="AC67" s="81"/>
      <c r="AD67" s="81"/>
      <c r="AE67" s="81"/>
      <c r="AF67" s="81"/>
      <c r="AG67" s="81">
        <v>2</v>
      </c>
      <c r="AH67" s="39" t="str">
        <f t="shared" si="6"/>
        <v>m</v>
      </c>
      <c r="AI67" s="39" t="str">
        <f t="shared" si="13"/>
        <v xml:space="preserve"> </v>
      </c>
      <c r="AJ67" s="81"/>
      <c r="AK67" s="39" t="str">
        <f t="shared" si="12"/>
        <v xml:space="preserve"> </v>
      </c>
      <c r="AL67" s="39" t="str">
        <f t="shared" si="14"/>
        <v xml:space="preserve"> </v>
      </c>
      <c r="AM67" s="81"/>
      <c r="AN67" s="81"/>
      <c r="AO67" s="80"/>
      <c r="AP67" s="39">
        <v>3</v>
      </c>
      <c r="AQ67" s="81"/>
      <c r="AR67" s="81"/>
      <c r="AS67" s="80">
        <v>1</v>
      </c>
      <c r="AT67" s="72"/>
      <c r="AU67" s="72"/>
      <c r="AV67" s="72"/>
      <c r="AW67" s="72"/>
      <c r="AX67" s="72"/>
      <c r="AY67" s="72"/>
      <c r="AZ67" s="69">
        <f t="shared" si="8"/>
        <v>30</v>
      </c>
      <c r="BA67" s="78" t="s">
        <v>302</v>
      </c>
      <c r="BB67" s="72" t="s">
        <v>152</v>
      </c>
      <c r="BC67" s="72" t="s">
        <v>188</v>
      </c>
      <c r="BD67" s="92"/>
      <c r="BE67" s="72" t="s">
        <v>165</v>
      </c>
      <c r="BF67" s="72" t="s">
        <v>153</v>
      </c>
      <c r="BG67" s="77" t="s">
        <v>186</v>
      </c>
      <c r="BH67" s="79"/>
      <c r="BI67" s="72" t="s">
        <v>189</v>
      </c>
      <c r="BJ67" s="72" t="s">
        <v>188</v>
      </c>
      <c r="BK67" s="72" t="s">
        <v>302</v>
      </c>
      <c r="BL67" s="92" t="s">
        <v>165</v>
      </c>
      <c r="BM67" s="78" t="s">
        <v>316</v>
      </c>
      <c r="BN67" s="72" t="s">
        <v>177</v>
      </c>
      <c r="BO67" s="77" t="s">
        <v>177</v>
      </c>
      <c r="BP67" s="79"/>
      <c r="BQ67" s="72" t="s">
        <v>165</v>
      </c>
      <c r="BR67" s="72" t="s">
        <v>165</v>
      </c>
      <c r="BS67" s="78" t="s">
        <v>186</v>
      </c>
      <c r="BT67" s="92" t="s">
        <v>152</v>
      </c>
      <c r="BU67" s="72" t="s">
        <v>325</v>
      </c>
      <c r="BV67" s="72" t="s">
        <v>153</v>
      </c>
      <c r="BW67" s="77" t="s">
        <v>153</v>
      </c>
      <c r="BX67" s="79"/>
      <c r="BY67" s="78"/>
      <c r="BZ67" s="72" t="s">
        <v>152</v>
      </c>
      <c r="CA67" s="72" t="s">
        <v>189</v>
      </c>
      <c r="CB67" s="92"/>
      <c r="CC67" s="72" t="s">
        <v>177</v>
      </c>
      <c r="CD67" s="72" t="s">
        <v>302</v>
      </c>
      <c r="CE67" s="77" t="s">
        <v>161</v>
      </c>
      <c r="CF67" s="79"/>
      <c r="CG67" s="78" t="s">
        <v>316</v>
      </c>
      <c r="CH67" s="72" t="s">
        <v>152</v>
      </c>
      <c r="CI67" s="72" t="s">
        <v>188</v>
      </c>
      <c r="CJ67" s="92" t="s">
        <v>316</v>
      </c>
      <c r="CK67" s="72" t="s">
        <v>165</v>
      </c>
      <c r="CL67" s="72"/>
      <c r="CM67" s="77"/>
      <c r="CN67" s="79"/>
      <c r="CP67" s="111">
        <f t="shared" si="9"/>
        <v>3</v>
      </c>
    </row>
    <row r="68" spans="1:94" x14ac:dyDescent="0.25">
      <c r="A68" s="18" t="s">
        <v>41</v>
      </c>
      <c r="B68" s="28">
        <v>11</v>
      </c>
      <c r="C68" s="114" t="s">
        <v>57</v>
      </c>
      <c r="D68" s="113">
        <v>1</v>
      </c>
      <c r="E68" s="80"/>
      <c r="F68" s="80"/>
      <c r="G68" s="80">
        <v>5</v>
      </c>
      <c r="H68" s="80"/>
      <c r="I68" s="39">
        <v>4</v>
      </c>
      <c r="J68" s="80"/>
      <c r="K68" s="80"/>
      <c r="L68" s="80"/>
      <c r="M68" s="73">
        <v>3</v>
      </c>
      <c r="N68" s="80"/>
      <c r="O68" s="80"/>
      <c r="P68" s="80"/>
      <c r="Q68" s="80"/>
      <c r="R68" s="80">
        <v>5</v>
      </c>
      <c r="S68" s="80"/>
      <c r="T68" s="80"/>
      <c r="U68" s="80">
        <v>2</v>
      </c>
      <c r="V68" s="80"/>
      <c r="W68" s="80">
        <v>3</v>
      </c>
      <c r="X68" s="80"/>
      <c r="Y68" s="80"/>
      <c r="Z68" s="80"/>
      <c r="AA68" s="80">
        <v>3</v>
      </c>
      <c r="AB68" s="80">
        <v>2</v>
      </c>
      <c r="AC68" s="80"/>
      <c r="AD68" s="80"/>
      <c r="AE68" s="80"/>
      <c r="AF68" s="80"/>
      <c r="AG68" s="80" t="s">
        <v>306</v>
      </c>
      <c r="AH68" s="39"/>
      <c r="AI68" s="39" t="s">
        <v>306</v>
      </c>
      <c r="AJ68" s="39">
        <v>2</v>
      </c>
      <c r="AK68" s="39" t="str">
        <f t="shared" si="12"/>
        <v>m</v>
      </c>
      <c r="AL68" s="39" t="str">
        <f t="shared" si="14"/>
        <v xml:space="preserve"> </v>
      </c>
      <c r="AM68" s="80"/>
      <c r="AN68" s="80"/>
      <c r="AO68" s="80"/>
      <c r="AP68" s="80"/>
      <c r="AQ68" s="80"/>
      <c r="AR68" s="80"/>
      <c r="AS68" s="80"/>
      <c r="AT68" s="72"/>
      <c r="AU68" s="72"/>
      <c r="AV68" s="72"/>
      <c r="AW68" s="72"/>
      <c r="AX68" s="72"/>
      <c r="AY68" s="72"/>
      <c r="AZ68" s="69">
        <f t="shared" si="8"/>
        <v>30</v>
      </c>
      <c r="BA68" s="78" t="s">
        <v>302</v>
      </c>
      <c r="BB68" s="72" t="s">
        <v>192</v>
      </c>
      <c r="BC68" s="72" t="s">
        <v>230</v>
      </c>
      <c r="BD68" s="72"/>
      <c r="BE68" s="72" t="s">
        <v>303</v>
      </c>
      <c r="BF68" s="72" t="s">
        <v>198</v>
      </c>
      <c r="BG68" s="77"/>
      <c r="BH68" s="79"/>
      <c r="BI68" s="72" t="s">
        <v>211</v>
      </c>
      <c r="BJ68" s="72" t="s">
        <v>230</v>
      </c>
      <c r="BK68" s="72" t="s">
        <v>302</v>
      </c>
      <c r="BL68" s="72" t="s">
        <v>303</v>
      </c>
      <c r="BM68" s="78" t="s">
        <v>310</v>
      </c>
      <c r="BN68" s="72" t="s">
        <v>177</v>
      </c>
      <c r="BO68" s="77" t="s">
        <v>177</v>
      </c>
      <c r="BP68" s="79"/>
      <c r="BQ68" s="72" t="s">
        <v>303</v>
      </c>
      <c r="BR68" s="72" t="s">
        <v>303</v>
      </c>
      <c r="BS68" s="78" t="s">
        <v>198</v>
      </c>
      <c r="BT68" s="72" t="s">
        <v>192</v>
      </c>
      <c r="BU68" s="72" t="s">
        <v>325</v>
      </c>
      <c r="BV68" s="72" t="s">
        <v>319</v>
      </c>
      <c r="BW68" s="77" t="s">
        <v>319</v>
      </c>
      <c r="BX68" s="79"/>
      <c r="BY68" s="78" t="s">
        <v>192</v>
      </c>
      <c r="BZ68" s="72" t="s">
        <v>192</v>
      </c>
      <c r="CA68" s="72" t="s">
        <v>211</v>
      </c>
      <c r="CB68" s="72"/>
      <c r="CC68" s="72" t="s">
        <v>177</v>
      </c>
      <c r="CD68" s="72" t="s">
        <v>302</v>
      </c>
      <c r="CE68" s="77"/>
      <c r="CF68" s="79"/>
      <c r="CG68" s="78"/>
      <c r="CH68" s="72" t="s">
        <v>192</v>
      </c>
      <c r="CI68" s="72" t="s">
        <v>230</v>
      </c>
      <c r="CJ68" s="72" t="s">
        <v>319</v>
      </c>
      <c r="CK68" s="72" t="s">
        <v>303</v>
      </c>
      <c r="CL68" s="72" t="s">
        <v>302</v>
      </c>
      <c r="CM68" s="77" t="s">
        <v>310</v>
      </c>
      <c r="CN68" s="79"/>
      <c r="CP68" s="111">
        <f t="shared" si="9"/>
        <v>0</v>
      </c>
    </row>
    <row r="69" spans="1:94" ht="15" customHeight="1" x14ac:dyDescent="0.25">
      <c r="A69" s="18" t="s">
        <v>41</v>
      </c>
      <c r="B69" s="28">
        <v>12</v>
      </c>
      <c r="C69" s="114" t="s">
        <v>58</v>
      </c>
      <c r="D69" s="116"/>
      <c r="E69" s="39">
        <v>1</v>
      </c>
      <c r="F69" s="81">
        <v>5</v>
      </c>
      <c r="G69" s="81"/>
      <c r="H69" s="81"/>
      <c r="I69" s="39">
        <v>4</v>
      </c>
      <c r="J69" s="81"/>
      <c r="K69" s="39">
        <v>3</v>
      </c>
      <c r="L69" s="81"/>
      <c r="M69" s="81"/>
      <c r="N69" s="81">
        <v>2</v>
      </c>
      <c r="O69" s="81"/>
      <c r="P69" s="81">
        <v>2</v>
      </c>
      <c r="Q69" s="81">
        <v>4</v>
      </c>
      <c r="R69" s="81"/>
      <c r="S69" s="81"/>
      <c r="T69" s="81">
        <v>2</v>
      </c>
      <c r="U69" s="81"/>
      <c r="V69" s="81"/>
      <c r="W69" s="81"/>
      <c r="X69" s="81"/>
      <c r="Y69" s="81"/>
      <c r="Z69" s="81">
        <v>2</v>
      </c>
      <c r="AA69" s="81"/>
      <c r="AB69" s="81">
        <v>2</v>
      </c>
      <c r="AC69" s="81"/>
      <c r="AD69" s="81"/>
      <c r="AE69" s="81"/>
      <c r="AF69" s="81"/>
      <c r="AG69" s="81">
        <v>2</v>
      </c>
      <c r="AH69" s="39" t="str">
        <f>IF(AND(COUNTIF(C69,"*ė")+COUNTIF(C69,"*a")&gt;=1,AG69&gt;0),"m"," ")</f>
        <v xml:space="preserve"> </v>
      </c>
      <c r="AI69" s="39" t="str">
        <f t="shared" ref="AI69:AI84" si="15">IF(AND(COUNTIF(C69,"*ė")+COUNTIF(C69,"*a")=0,AG69&gt;0),"b"," ")</f>
        <v>b</v>
      </c>
      <c r="AJ69" s="81"/>
      <c r="AK69" s="39" t="str">
        <f t="shared" si="12"/>
        <v xml:space="preserve"> </v>
      </c>
      <c r="AL69" s="39" t="str">
        <f t="shared" si="14"/>
        <v xml:space="preserve"> </v>
      </c>
      <c r="AM69" s="81"/>
      <c r="AN69" s="81"/>
      <c r="AO69" s="81"/>
      <c r="AP69" s="81"/>
      <c r="AQ69" s="81"/>
      <c r="AR69" s="81"/>
      <c r="AS69" s="82"/>
      <c r="AT69" s="72"/>
      <c r="AU69" s="72"/>
      <c r="AV69" s="72"/>
      <c r="AW69" s="72"/>
      <c r="AX69" s="72"/>
      <c r="AY69" s="72"/>
      <c r="AZ69" s="69">
        <f t="shared" si="8"/>
        <v>29</v>
      </c>
      <c r="BA69" s="78" t="s">
        <v>302</v>
      </c>
      <c r="BB69" s="72" t="s">
        <v>152</v>
      </c>
      <c r="BC69" s="72"/>
      <c r="BD69" s="92" t="s">
        <v>308</v>
      </c>
      <c r="BE69" s="72" t="s">
        <v>165</v>
      </c>
      <c r="BF69" s="72"/>
      <c r="BG69" s="77" t="s">
        <v>186</v>
      </c>
      <c r="BH69" s="79"/>
      <c r="BI69" s="72" t="s">
        <v>272</v>
      </c>
      <c r="BJ69" s="72"/>
      <c r="BK69" s="72" t="s">
        <v>302</v>
      </c>
      <c r="BL69" s="92" t="s">
        <v>165</v>
      </c>
      <c r="BM69" s="78" t="s">
        <v>310</v>
      </c>
      <c r="BN69" s="72" t="s">
        <v>153</v>
      </c>
      <c r="BO69" s="77" t="s">
        <v>153</v>
      </c>
      <c r="BP69" s="79"/>
      <c r="BQ69" s="72" t="s">
        <v>165</v>
      </c>
      <c r="BR69" s="72" t="s">
        <v>165</v>
      </c>
      <c r="BS69" s="78" t="s">
        <v>186</v>
      </c>
      <c r="BT69" s="92" t="s">
        <v>152</v>
      </c>
      <c r="BU69" s="72"/>
      <c r="BV69" s="72" t="s">
        <v>183</v>
      </c>
      <c r="BW69" s="77" t="s">
        <v>183</v>
      </c>
      <c r="BX69" s="79"/>
      <c r="BY69" s="78" t="s">
        <v>160</v>
      </c>
      <c r="BZ69" s="72" t="s">
        <v>152</v>
      </c>
      <c r="CA69" s="72" t="s">
        <v>272</v>
      </c>
      <c r="CB69" s="92" t="s">
        <v>308</v>
      </c>
      <c r="CC69" s="72" t="s">
        <v>153</v>
      </c>
      <c r="CD69" s="72" t="s">
        <v>302</v>
      </c>
      <c r="CE69" s="77" t="s">
        <v>418</v>
      </c>
      <c r="CF69" s="79"/>
      <c r="CG69" s="78"/>
      <c r="CH69" s="72" t="s">
        <v>152</v>
      </c>
      <c r="CI69" s="72"/>
      <c r="CJ69" s="92" t="s">
        <v>418</v>
      </c>
      <c r="CK69" s="72" t="s">
        <v>165</v>
      </c>
      <c r="CL69" s="72" t="s">
        <v>302</v>
      </c>
      <c r="CM69" s="77" t="s">
        <v>310</v>
      </c>
      <c r="CN69" s="79"/>
      <c r="CP69" s="111">
        <f t="shared" si="9"/>
        <v>0</v>
      </c>
    </row>
    <row r="70" spans="1:94" ht="15" customHeight="1" x14ac:dyDescent="0.25">
      <c r="A70" s="18" t="s">
        <v>41</v>
      </c>
      <c r="B70" s="28">
        <v>8</v>
      </c>
      <c r="C70" s="76" t="s">
        <v>91</v>
      </c>
      <c r="D70" s="76"/>
      <c r="E70" s="39">
        <v>1</v>
      </c>
      <c r="F70" s="72">
        <v>5</v>
      </c>
      <c r="G70" s="72"/>
      <c r="H70" s="72"/>
      <c r="I70" s="39">
        <v>4</v>
      </c>
      <c r="J70" s="72"/>
      <c r="K70" s="72"/>
      <c r="L70" s="72"/>
      <c r="M70" s="73">
        <v>3</v>
      </c>
      <c r="N70" s="39">
        <v>2</v>
      </c>
      <c r="O70" s="72"/>
      <c r="P70" s="72"/>
      <c r="Q70" s="72">
        <v>4</v>
      </c>
      <c r="R70" s="72"/>
      <c r="S70" s="72">
        <v>1</v>
      </c>
      <c r="T70" s="72"/>
      <c r="U70" s="72"/>
      <c r="V70" s="72"/>
      <c r="W70" s="72"/>
      <c r="X70" s="72"/>
      <c r="Y70" s="72"/>
      <c r="Z70" s="72">
        <v>2</v>
      </c>
      <c r="AA70" s="72"/>
      <c r="AB70" s="72"/>
      <c r="AC70" s="72"/>
      <c r="AD70" s="72"/>
      <c r="AE70" s="72">
        <v>3</v>
      </c>
      <c r="AF70" s="72"/>
      <c r="AG70" s="72"/>
      <c r="AH70" s="31" t="str">
        <f>IF(AND(COUNTIF(C70,"*ė")+COUNTIF(C70,"*a")&gt;=1,AG70&gt;0),"m"," ")</f>
        <v xml:space="preserve"> </v>
      </c>
      <c r="AI70" s="31" t="str">
        <f t="shared" si="15"/>
        <v xml:space="preserve"> </v>
      </c>
      <c r="AJ70" s="39">
        <v>2</v>
      </c>
      <c r="AK70" s="31" t="str">
        <f t="shared" si="12"/>
        <v>m</v>
      </c>
      <c r="AL70" s="31" t="str">
        <f t="shared" si="14"/>
        <v xml:space="preserve"> </v>
      </c>
      <c r="AM70" s="72"/>
      <c r="AN70" s="72"/>
      <c r="AO70" s="80">
        <v>2</v>
      </c>
      <c r="AP70" s="92"/>
      <c r="AQ70" s="72"/>
      <c r="AR70" s="72"/>
      <c r="AS70" s="72"/>
      <c r="AT70" s="72"/>
      <c r="AU70" s="72"/>
      <c r="AV70" s="72"/>
      <c r="AW70" s="72"/>
      <c r="AX70" s="72"/>
      <c r="AY70" s="72"/>
      <c r="AZ70" s="69">
        <f t="shared" ref="AZ70:AZ84" si="16">SUM(D70:AY70)</f>
        <v>29</v>
      </c>
      <c r="BA70" s="78" t="s">
        <v>302</v>
      </c>
      <c r="BB70" s="72" t="s">
        <v>152</v>
      </c>
      <c r="BC70" s="72" t="s">
        <v>230</v>
      </c>
      <c r="BD70" s="72" t="s">
        <v>308</v>
      </c>
      <c r="BE70" s="72" t="s">
        <v>165</v>
      </c>
      <c r="BF70" s="92" t="s">
        <v>323</v>
      </c>
      <c r="BG70" s="77" t="s">
        <v>320</v>
      </c>
      <c r="BH70" s="79"/>
      <c r="BI70" s="72" t="s">
        <v>272</v>
      </c>
      <c r="BJ70" s="72" t="s">
        <v>230</v>
      </c>
      <c r="BK70" s="72" t="s">
        <v>302</v>
      </c>
      <c r="BL70" s="72" t="s">
        <v>165</v>
      </c>
      <c r="BM70" s="78" t="s">
        <v>326</v>
      </c>
      <c r="BN70" s="92"/>
      <c r="BO70" s="77"/>
      <c r="BP70" s="79"/>
      <c r="BQ70" s="72" t="s">
        <v>165</v>
      </c>
      <c r="BR70" s="72" t="s">
        <v>165</v>
      </c>
      <c r="BS70" s="78" t="s">
        <v>320</v>
      </c>
      <c r="BT70" s="72" t="s">
        <v>152</v>
      </c>
      <c r="BU70" s="72" t="s">
        <v>327</v>
      </c>
      <c r="BV70" s="92"/>
      <c r="BW70" s="77"/>
      <c r="BX70" s="79"/>
      <c r="BY70" s="78" t="s">
        <v>318</v>
      </c>
      <c r="BZ70" s="72" t="s">
        <v>152</v>
      </c>
      <c r="CA70" s="72" t="s">
        <v>272</v>
      </c>
      <c r="CB70" s="72" t="s">
        <v>308</v>
      </c>
      <c r="CC70" s="72" t="s">
        <v>324</v>
      </c>
      <c r="CD70" s="92" t="s">
        <v>302</v>
      </c>
      <c r="CE70" s="77" t="s">
        <v>324</v>
      </c>
      <c r="CF70" s="79"/>
      <c r="CG70" s="78" t="s">
        <v>326</v>
      </c>
      <c r="CH70" s="72" t="s">
        <v>152</v>
      </c>
      <c r="CI70" s="72" t="s">
        <v>230</v>
      </c>
      <c r="CJ70" s="72"/>
      <c r="CK70" s="72" t="s">
        <v>165</v>
      </c>
      <c r="CL70" s="92" t="s">
        <v>302</v>
      </c>
      <c r="CM70" s="77"/>
      <c r="CN70" s="79"/>
      <c r="CP70" s="111">
        <f t="shared" si="9"/>
        <v>2</v>
      </c>
    </row>
    <row r="71" spans="1:94" ht="15.75" customHeight="1" x14ac:dyDescent="0.25">
      <c r="A71" s="18" t="s">
        <v>41</v>
      </c>
      <c r="B71" s="28">
        <v>10</v>
      </c>
      <c r="C71" s="76" t="s">
        <v>93</v>
      </c>
      <c r="D71" s="76"/>
      <c r="E71" s="39">
        <v>1</v>
      </c>
      <c r="F71" s="72"/>
      <c r="G71" s="72">
        <v>5</v>
      </c>
      <c r="H71" s="72"/>
      <c r="I71" s="39">
        <v>4</v>
      </c>
      <c r="J71" s="72"/>
      <c r="K71" s="72"/>
      <c r="L71" s="72"/>
      <c r="M71" s="73">
        <v>3</v>
      </c>
      <c r="N71" s="39">
        <v>2</v>
      </c>
      <c r="O71" s="72"/>
      <c r="P71" s="72"/>
      <c r="Q71" s="72"/>
      <c r="R71" s="72">
        <v>5</v>
      </c>
      <c r="S71" s="72"/>
      <c r="T71" s="72"/>
      <c r="U71" s="72">
        <v>2</v>
      </c>
      <c r="V71" s="72"/>
      <c r="W71" s="72">
        <v>3</v>
      </c>
      <c r="X71" s="72"/>
      <c r="Y71" s="72"/>
      <c r="Z71" s="72"/>
      <c r="AA71" s="72"/>
      <c r="AB71" s="72">
        <v>2</v>
      </c>
      <c r="AC71" s="72"/>
      <c r="AD71" s="72"/>
      <c r="AE71" s="72"/>
      <c r="AF71" s="72"/>
      <c r="AG71" s="72"/>
      <c r="AH71" s="31" t="str">
        <f>IF(AND(COUNTIF(C71,"*ė")+COUNTIF(C71,"*a")&gt;=1,AG71&gt;0),"m"," ")</f>
        <v xml:space="preserve"> </v>
      </c>
      <c r="AI71" s="31" t="str">
        <f t="shared" si="15"/>
        <v xml:space="preserve"> </v>
      </c>
      <c r="AJ71" s="39">
        <v>2</v>
      </c>
      <c r="AK71" s="31" t="str">
        <f t="shared" si="12"/>
        <v xml:space="preserve"> </v>
      </c>
      <c r="AL71" s="31" t="str">
        <f t="shared" si="14"/>
        <v>b</v>
      </c>
      <c r="AM71" s="72"/>
      <c r="AN71" s="72"/>
      <c r="AO71" s="72"/>
      <c r="AP71" s="72"/>
      <c r="AQ71" s="72"/>
      <c r="AR71" s="72"/>
      <c r="AS71" s="80">
        <v>1</v>
      </c>
      <c r="AT71" s="72"/>
      <c r="AU71" s="72"/>
      <c r="AV71" s="72"/>
      <c r="AW71" s="72"/>
      <c r="AX71" s="72"/>
      <c r="AY71" s="72"/>
      <c r="AZ71" s="69">
        <f t="shared" si="16"/>
        <v>30</v>
      </c>
      <c r="BA71" s="78" t="s">
        <v>302</v>
      </c>
      <c r="BB71" s="72" t="s">
        <v>192</v>
      </c>
      <c r="BC71" s="72" t="s">
        <v>230</v>
      </c>
      <c r="BD71" s="92"/>
      <c r="BE71" s="72" t="s">
        <v>303</v>
      </c>
      <c r="BF71" s="72" t="s">
        <v>198</v>
      </c>
      <c r="BG71" s="77" t="s">
        <v>211</v>
      </c>
      <c r="BH71" s="79"/>
      <c r="BI71" s="72" t="s">
        <v>272</v>
      </c>
      <c r="BJ71" s="72" t="s">
        <v>230</v>
      </c>
      <c r="BK71" s="72" t="s">
        <v>302</v>
      </c>
      <c r="BL71" s="92" t="s">
        <v>303</v>
      </c>
      <c r="BM71" s="78" t="s">
        <v>310</v>
      </c>
      <c r="BN71" s="72"/>
      <c r="BO71" s="77"/>
      <c r="BP71" s="79"/>
      <c r="BQ71" s="72" t="s">
        <v>303</v>
      </c>
      <c r="BR71" s="72" t="s">
        <v>303</v>
      </c>
      <c r="BS71" s="78" t="s">
        <v>198</v>
      </c>
      <c r="BT71" s="92" t="s">
        <v>192</v>
      </c>
      <c r="BU71" s="72" t="s">
        <v>327</v>
      </c>
      <c r="BV71" s="72" t="s">
        <v>319</v>
      </c>
      <c r="BW71" s="77" t="s">
        <v>319</v>
      </c>
      <c r="BX71" s="79"/>
      <c r="BY71" s="78" t="s">
        <v>192</v>
      </c>
      <c r="BZ71" s="72" t="s">
        <v>192</v>
      </c>
      <c r="CA71" s="72" t="s">
        <v>272</v>
      </c>
      <c r="CB71" s="92"/>
      <c r="CC71" s="72"/>
      <c r="CD71" s="72" t="s">
        <v>302</v>
      </c>
      <c r="CE71" s="77" t="s">
        <v>161</v>
      </c>
      <c r="CF71" s="79"/>
      <c r="CG71" s="78" t="s">
        <v>211</v>
      </c>
      <c r="CH71" s="72" t="s">
        <v>192</v>
      </c>
      <c r="CI71" s="72" t="s">
        <v>230</v>
      </c>
      <c r="CJ71" s="92" t="s">
        <v>319</v>
      </c>
      <c r="CK71" s="72" t="s">
        <v>303</v>
      </c>
      <c r="CL71" s="72" t="s">
        <v>302</v>
      </c>
      <c r="CM71" s="77" t="s">
        <v>310</v>
      </c>
      <c r="CN71" s="79"/>
      <c r="CP71" s="111">
        <f t="shared" si="9"/>
        <v>0</v>
      </c>
    </row>
    <row r="72" spans="1:94" x14ac:dyDescent="0.25">
      <c r="A72" s="18" t="s">
        <v>41</v>
      </c>
      <c r="B72" s="28">
        <v>13</v>
      </c>
      <c r="C72" s="114" t="s">
        <v>59</v>
      </c>
      <c r="D72" s="117">
        <v>1</v>
      </c>
      <c r="E72" s="81"/>
      <c r="F72" s="81"/>
      <c r="G72" s="81">
        <v>5</v>
      </c>
      <c r="H72" s="81"/>
      <c r="I72" s="39">
        <v>4</v>
      </c>
      <c r="J72" s="81"/>
      <c r="K72" s="81"/>
      <c r="L72" s="81">
        <v>2</v>
      </c>
      <c r="M72" s="81"/>
      <c r="N72" s="81"/>
      <c r="O72" s="81">
        <v>3</v>
      </c>
      <c r="P72" s="81"/>
      <c r="Q72" s="81"/>
      <c r="R72" s="81">
        <v>5</v>
      </c>
      <c r="S72" s="81"/>
      <c r="T72" s="81"/>
      <c r="U72" s="81"/>
      <c r="V72" s="81"/>
      <c r="W72" s="81"/>
      <c r="X72" s="81"/>
      <c r="Y72" s="81">
        <v>3</v>
      </c>
      <c r="Z72" s="81"/>
      <c r="AA72" s="81">
        <v>3</v>
      </c>
      <c r="AB72" s="81"/>
      <c r="AC72" s="81"/>
      <c r="AD72" s="81"/>
      <c r="AE72" s="81"/>
      <c r="AF72" s="81"/>
      <c r="AG72" s="81" t="s">
        <v>306</v>
      </c>
      <c r="AH72" s="39"/>
      <c r="AI72" s="39" t="str">
        <f t="shared" si="15"/>
        <v xml:space="preserve"> </v>
      </c>
      <c r="AJ72" s="39">
        <v>2</v>
      </c>
      <c r="AK72" s="39" t="str">
        <f t="shared" si="12"/>
        <v>m</v>
      </c>
      <c r="AL72" s="39" t="str">
        <f t="shared" si="14"/>
        <v xml:space="preserve"> </v>
      </c>
      <c r="AM72" s="81"/>
      <c r="AN72" s="81"/>
      <c r="AO72" s="80">
        <v>2</v>
      </c>
      <c r="AP72" s="82"/>
      <c r="AQ72" s="82"/>
      <c r="AR72" s="82"/>
      <c r="AS72" s="82">
        <v>1</v>
      </c>
      <c r="AT72" s="72"/>
      <c r="AU72" s="72"/>
      <c r="AV72" s="72"/>
      <c r="AW72" s="72"/>
      <c r="AX72" s="72"/>
      <c r="AY72" s="72"/>
      <c r="AZ72" s="69">
        <f t="shared" si="16"/>
        <v>31</v>
      </c>
      <c r="BA72" s="78" t="s">
        <v>302</v>
      </c>
      <c r="BB72" s="72" t="s">
        <v>192</v>
      </c>
      <c r="BC72" s="92" t="s">
        <v>188</v>
      </c>
      <c r="BD72" s="92"/>
      <c r="BE72" s="72" t="s">
        <v>303</v>
      </c>
      <c r="BF72" s="92" t="s">
        <v>175</v>
      </c>
      <c r="BG72" s="77" t="s">
        <v>177</v>
      </c>
      <c r="BH72" s="79"/>
      <c r="BI72" s="72" t="s">
        <v>189</v>
      </c>
      <c r="BJ72" s="72" t="s">
        <v>188</v>
      </c>
      <c r="BK72" s="92" t="s">
        <v>302</v>
      </c>
      <c r="BL72" s="92" t="s">
        <v>303</v>
      </c>
      <c r="BM72" s="78" t="s">
        <v>211</v>
      </c>
      <c r="BN72" s="92" t="s">
        <v>317</v>
      </c>
      <c r="BO72" s="77" t="s">
        <v>317</v>
      </c>
      <c r="BP72" s="79"/>
      <c r="BQ72" s="72" t="s">
        <v>303</v>
      </c>
      <c r="BR72" s="92" t="s">
        <v>303</v>
      </c>
      <c r="BS72" s="78" t="s">
        <v>175</v>
      </c>
      <c r="BT72" s="92" t="s">
        <v>192</v>
      </c>
      <c r="BU72" s="72" t="s">
        <v>325</v>
      </c>
      <c r="BV72" s="92"/>
      <c r="BW72" s="77"/>
      <c r="BX72" s="79"/>
      <c r="BY72" s="78" t="s">
        <v>192</v>
      </c>
      <c r="BZ72" s="72" t="s">
        <v>192</v>
      </c>
      <c r="CA72" s="92" t="s">
        <v>189</v>
      </c>
      <c r="CB72" s="92"/>
      <c r="CC72" s="72" t="s">
        <v>317</v>
      </c>
      <c r="CD72" s="92" t="s">
        <v>302</v>
      </c>
      <c r="CE72" s="77" t="s">
        <v>217</v>
      </c>
      <c r="CF72" s="79"/>
      <c r="CG72" s="78" t="s">
        <v>211</v>
      </c>
      <c r="CH72" s="92" t="s">
        <v>192</v>
      </c>
      <c r="CI72" s="72" t="s">
        <v>188</v>
      </c>
      <c r="CJ72" s="92" t="s">
        <v>326</v>
      </c>
      <c r="CK72" s="72" t="s">
        <v>303</v>
      </c>
      <c r="CL72" s="92" t="s">
        <v>302</v>
      </c>
      <c r="CM72" s="77" t="s">
        <v>326</v>
      </c>
      <c r="CN72" s="79"/>
      <c r="CP72" s="111">
        <f t="shared" si="9"/>
        <v>2</v>
      </c>
    </row>
    <row r="73" spans="1:94" ht="15" customHeight="1" x14ac:dyDescent="0.25">
      <c r="A73" s="18" t="s">
        <v>41</v>
      </c>
      <c r="B73" s="28">
        <v>14</v>
      </c>
      <c r="C73" s="114" t="s">
        <v>60</v>
      </c>
      <c r="D73" s="115"/>
      <c r="E73" s="39">
        <v>1</v>
      </c>
      <c r="F73" s="81"/>
      <c r="G73" s="81">
        <v>5</v>
      </c>
      <c r="H73" s="81"/>
      <c r="I73" s="39">
        <v>4</v>
      </c>
      <c r="J73" s="81"/>
      <c r="K73" s="81"/>
      <c r="L73" s="81"/>
      <c r="M73" s="73">
        <v>3</v>
      </c>
      <c r="N73" s="81"/>
      <c r="O73" s="81"/>
      <c r="P73" s="81"/>
      <c r="Q73" s="81"/>
      <c r="R73" s="81">
        <v>5</v>
      </c>
      <c r="S73" s="81"/>
      <c r="T73" s="81"/>
      <c r="U73" s="81"/>
      <c r="V73" s="81"/>
      <c r="W73" s="81"/>
      <c r="X73" s="81"/>
      <c r="Y73" s="81">
        <v>3</v>
      </c>
      <c r="Z73" s="81"/>
      <c r="AA73" s="81">
        <v>3</v>
      </c>
      <c r="AB73" s="81"/>
      <c r="AC73" s="81"/>
      <c r="AD73" s="81"/>
      <c r="AE73" s="81"/>
      <c r="AF73" s="81"/>
      <c r="AG73" s="81"/>
      <c r="AH73" s="39" t="str">
        <f t="shared" ref="AH73:AH79" si="17">IF(AND(COUNTIF(C73,"*ė")+COUNTIF(C73,"*a")&gt;=1,AG73&gt;0),"m"," ")</f>
        <v xml:space="preserve"> </v>
      </c>
      <c r="AI73" s="39" t="str">
        <f t="shared" si="15"/>
        <v xml:space="preserve"> </v>
      </c>
      <c r="AJ73" s="39">
        <v>2</v>
      </c>
      <c r="AK73" s="39" t="str">
        <f t="shared" si="12"/>
        <v xml:space="preserve"> </v>
      </c>
      <c r="AL73" s="39" t="str">
        <f t="shared" si="14"/>
        <v>b</v>
      </c>
      <c r="AM73" s="81"/>
      <c r="AN73" s="81"/>
      <c r="AO73" s="81"/>
      <c r="AP73" s="133"/>
      <c r="AQ73" s="81">
        <v>2</v>
      </c>
      <c r="AR73" s="82"/>
      <c r="AS73" s="82"/>
      <c r="AT73" s="72"/>
      <c r="AU73" s="72"/>
      <c r="AV73" s="72"/>
      <c r="AW73" s="72"/>
      <c r="AX73" s="72"/>
      <c r="AY73" s="72"/>
      <c r="AZ73" s="69">
        <f t="shared" si="16"/>
        <v>28</v>
      </c>
      <c r="BA73" s="78" t="s">
        <v>302</v>
      </c>
      <c r="BB73" s="72" t="s">
        <v>192</v>
      </c>
      <c r="BC73" s="72" t="s">
        <v>230</v>
      </c>
      <c r="BD73" s="92" t="s">
        <v>313</v>
      </c>
      <c r="BE73" s="72" t="s">
        <v>303</v>
      </c>
      <c r="BF73" s="92" t="s">
        <v>175</v>
      </c>
      <c r="BG73" s="77" t="s">
        <v>177</v>
      </c>
      <c r="BH73" s="79"/>
      <c r="BI73" s="72" t="s">
        <v>211</v>
      </c>
      <c r="BJ73" s="72" t="s">
        <v>230</v>
      </c>
      <c r="BK73" s="72" t="s">
        <v>302</v>
      </c>
      <c r="BL73" s="92" t="s">
        <v>303</v>
      </c>
      <c r="BM73" s="78"/>
      <c r="BN73" s="92" t="s">
        <v>317</v>
      </c>
      <c r="BO73" s="77" t="s">
        <v>317</v>
      </c>
      <c r="BP73" s="79"/>
      <c r="BQ73" s="72" t="s">
        <v>303</v>
      </c>
      <c r="BR73" s="72" t="s">
        <v>303</v>
      </c>
      <c r="BS73" s="78" t="s">
        <v>175</v>
      </c>
      <c r="BT73" s="92" t="s">
        <v>192</v>
      </c>
      <c r="BU73" s="72" t="s">
        <v>327</v>
      </c>
      <c r="BV73" s="92"/>
      <c r="BW73" s="77"/>
      <c r="BX73" s="79"/>
      <c r="BY73" s="78" t="s">
        <v>192</v>
      </c>
      <c r="BZ73" s="72" t="s">
        <v>192</v>
      </c>
      <c r="CA73" s="72" t="s">
        <v>211</v>
      </c>
      <c r="CB73" s="92" t="s">
        <v>313</v>
      </c>
      <c r="CC73" s="72" t="s">
        <v>317</v>
      </c>
      <c r="CD73" s="92" t="s">
        <v>302</v>
      </c>
      <c r="CE73" s="77"/>
      <c r="CF73" s="79"/>
      <c r="CG73" s="78"/>
      <c r="CH73" s="72" t="s">
        <v>192</v>
      </c>
      <c r="CI73" s="72" t="s">
        <v>230</v>
      </c>
      <c r="CJ73" s="92"/>
      <c r="CK73" s="72" t="s">
        <v>303</v>
      </c>
      <c r="CL73" s="92" t="s">
        <v>302</v>
      </c>
      <c r="CM73" s="77"/>
      <c r="CN73" s="79"/>
      <c r="CP73" s="111">
        <f t="shared" si="9"/>
        <v>0</v>
      </c>
    </row>
    <row r="74" spans="1:94" ht="15" customHeight="1" x14ac:dyDescent="0.25">
      <c r="A74" s="18" t="s">
        <v>41</v>
      </c>
      <c r="B74" s="28">
        <v>11</v>
      </c>
      <c r="C74" s="76" t="s">
        <v>94</v>
      </c>
      <c r="D74" s="76"/>
      <c r="E74" s="39">
        <v>1</v>
      </c>
      <c r="F74" s="72"/>
      <c r="G74" s="72">
        <v>5</v>
      </c>
      <c r="H74" s="72"/>
      <c r="I74" s="39">
        <v>4</v>
      </c>
      <c r="J74" s="72"/>
      <c r="K74" s="39">
        <v>3</v>
      </c>
      <c r="L74" s="72"/>
      <c r="M74" s="72"/>
      <c r="N74" s="72"/>
      <c r="O74" s="72">
        <v>3</v>
      </c>
      <c r="P74" s="72"/>
      <c r="Q74" s="72"/>
      <c r="R74" s="72">
        <v>5</v>
      </c>
      <c r="S74" s="72"/>
      <c r="T74" s="72"/>
      <c r="U74" s="72"/>
      <c r="V74" s="72"/>
      <c r="W74" s="72"/>
      <c r="X74" s="72"/>
      <c r="Y74" s="72"/>
      <c r="Z74" s="72"/>
      <c r="AA74" s="72">
        <v>3</v>
      </c>
      <c r="AB74" s="72">
        <v>2</v>
      </c>
      <c r="AC74" s="72"/>
      <c r="AD74" s="72"/>
      <c r="AE74" s="72"/>
      <c r="AF74" s="72"/>
      <c r="AG74" s="72">
        <v>2</v>
      </c>
      <c r="AH74" s="31" t="str">
        <f t="shared" si="17"/>
        <v>m</v>
      </c>
      <c r="AI74" s="31" t="str">
        <f t="shared" si="15"/>
        <v xml:space="preserve"> </v>
      </c>
      <c r="AJ74" s="72"/>
      <c r="AK74" s="31" t="str">
        <f t="shared" si="12"/>
        <v xml:space="preserve"> </v>
      </c>
      <c r="AL74" s="31" t="str">
        <f t="shared" si="14"/>
        <v xml:space="preserve"> </v>
      </c>
      <c r="AM74" s="72"/>
      <c r="AN74" s="72"/>
      <c r="AO74" s="80">
        <v>2</v>
      </c>
      <c r="AP74" s="92"/>
      <c r="AQ74" s="72"/>
      <c r="AR74" s="72"/>
      <c r="AS74" s="72"/>
      <c r="AT74" s="72"/>
      <c r="AU74" s="72"/>
      <c r="AV74" s="72"/>
      <c r="AW74" s="72"/>
      <c r="AX74" s="72"/>
      <c r="AY74" s="72"/>
      <c r="AZ74" s="69">
        <f t="shared" si="16"/>
        <v>30</v>
      </c>
      <c r="BA74" s="78" t="s">
        <v>302</v>
      </c>
      <c r="BB74" s="72" t="s">
        <v>192</v>
      </c>
      <c r="BC74" s="72" t="s">
        <v>188</v>
      </c>
      <c r="BD74" s="92"/>
      <c r="BE74" s="72" t="s">
        <v>303</v>
      </c>
      <c r="BF74" s="72" t="s">
        <v>153</v>
      </c>
      <c r="BG74" s="77" t="s">
        <v>186</v>
      </c>
      <c r="BH74" s="79"/>
      <c r="BI74" s="72"/>
      <c r="BJ74" s="72" t="s">
        <v>188</v>
      </c>
      <c r="BK74" s="72" t="s">
        <v>302</v>
      </c>
      <c r="BL74" s="92" t="s">
        <v>303</v>
      </c>
      <c r="BM74" s="78" t="s">
        <v>310</v>
      </c>
      <c r="BN74" s="72" t="s">
        <v>177</v>
      </c>
      <c r="BO74" s="77" t="s">
        <v>177</v>
      </c>
      <c r="BP74" s="79"/>
      <c r="BQ74" s="72" t="s">
        <v>303</v>
      </c>
      <c r="BR74" s="72" t="s">
        <v>303</v>
      </c>
      <c r="BS74" s="78" t="s">
        <v>186</v>
      </c>
      <c r="BT74" s="92" t="s">
        <v>192</v>
      </c>
      <c r="BU74" s="72" t="s">
        <v>327</v>
      </c>
      <c r="BV74" s="72" t="s">
        <v>153</v>
      </c>
      <c r="BW74" s="77" t="s">
        <v>153</v>
      </c>
      <c r="BX74" s="79"/>
      <c r="BY74" s="78" t="s">
        <v>192</v>
      </c>
      <c r="BZ74" s="72" t="s">
        <v>192</v>
      </c>
      <c r="CA74" s="72"/>
      <c r="CB74" s="92"/>
      <c r="CC74" s="72" t="s">
        <v>177</v>
      </c>
      <c r="CD74" s="72" t="s">
        <v>302</v>
      </c>
      <c r="CE74" s="77"/>
      <c r="CF74" s="79"/>
      <c r="CG74" s="78" t="s">
        <v>326</v>
      </c>
      <c r="CH74" s="72" t="s">
        <v>192</v>
      </c>
      <c r="CI74" s="72" t="s">
        <v>188</v>
      </c>
      <c r="CJ74" s="92" t="s">
        <v>326</v>
      </c>
      <c r="CK74" s="72" t="s">
        <v>303</v>
      </c>
      <c r="CL74" s="72" t="s">
        <v>302</v>
      </c>
      <c r="CM74" s="77" t="s">
        <v>310</v>
      </c>
      <c r="CN74" s="79"/>
      <c r="CP74" s="111">
        <f t="shared" si="9"/>
        <v>2</v>
      </c>
    </row>
    <row r="75" spans="1:94" x14ac:dyDescent="0.25">
      <c r="A75" s="18" t="s">
        <v>41</v>
      </c>
      <c r="B75" s="28">
        <v>12</v>
      </c>
      <c r="C75" s="76" t="s">
        <v>95</v>
      </c>
      <c r="D75" s="76">
        <v>1</v>
      </c>
      <c r="E75" s="72"/>
      <c r="F75" s="72">
        <v>5</v>
      </c>
      <c r="G75" s="72"/>
      <c r="H75" s="39">
        <v>3</v>
      </c>
      <c r="I75" s="72"/>
      <c r="J75" s="92"/>
      <c r="K75" s="39">
        <v>3</v>
      </c>
      <c r="L75" s="72">
        <v>2</v>
      </c>
      <c r="M75" s="72"/>
      <c r="N75" s="72"/>
      <c r="O75" s="72">
        <v>3</v>
      </c>
      <c r="P75" s="72"/>
      <c r="Q75" s="72">
        <v>4</v>
      </c>
      <c r="R75" s="72"/>
      <c r="S75" s="72">
        <v>1</v>
      </c>
      <c r="T75" s="72"/>
      <c r="U75" s="72"/>
      <c r="V75" s="72"/>
      <c r="W75" s="72"/>
      <c r="X75" s="72"/>
      <c r="Y75" s="72"/>
      <c r="Z75" s="72">
        <v>2</v>
      </c>
      <c r="AA75" s="72"/>
      <c r="AB75" s="72"/>
      <c r="AC75" s="72"/>
      <c r="AD75" s="72"/>
      <c r="AE75" s="72"/>
      <c r="AF75" s="72"/>
      <c r="AG75" s="72">
        <v>2</v>
      </c>
      <c r="AH75" s="31" t="str">
        <f t="shared" si="17"/>
        <v>m</v>
      </c>
      <c r="AI75" s="31" t="str">
        <f t="shared" si="15"/>
        <v xml:space="preserve"> </v>
      </c>
      <c r="AJ75" s="72"/>
      <c r="AK75" s="31" t="str">
        <f t="shared" si="12"/>
        <v xml:space="preserve"> </v>
      </c>
      <c r="AL75" s="31" t="str">
        <f t="shared" si="14"/>
        <v xml:space="preserve"> </v>
      </c>
      <c r="AM75" s="72"/>
      <c r="AN75" s="72"/>
      <c r="AO75" s="80"/>
      <c r="AP75" s="39">
        <v>3</v>
      </c>
      <c r="AQ75" s="72"/>
      <c r="AR75" s="72"/>
      <c r="AS75" s="80">
        <v>1</v>
      </c>
      <c r="AT75" s="72"/>
      <c r="AU75" s="72"/>
      <c r="AV75" s="72"/>
      <c r="AW75" s="72"/>
      <c r="AX75" s="72"/>
      <c r="AY75" s="72"/>
      <c r="AZ75" s="69">
        <f t="shared" si="16"/>
        <v>30</v>
      </c>
      <c r="BA75" s="78" t="s">
        <v>302</v>
      </c>
      <c r="BB75" s="72" t="s">
        <v>152</v>
      </c>
      <c r="BC75" s="92" t="s">
        <v>188</v>
      </c>
      <c r="BD75" s="92" t="s">
        <v>308</v>
      </c>
      <c r="BE75" s="72" t="s">
        <v>165</v>
      </c>
      <c r="BF75" s="92"/>
      <c r="BG75" s="77" t="s">
        <v>186</v>
      </c>
      <c r="BH75" s="79"/>
      <c r="BI75" s="72" t="s">
        <v>189</v>
      </c>
      <c r="BJ75" s="72" t="s">
        <v>188</v>
      </c>
      <c r="BK75" s="92" t="s">
        <v>302</v>
      </c>
      <c r="BL75" s="92" t="s">
        <v>165</v>
      </c>
      <c r="BM75" s="78" t="s">
        <v>316</v>
      </c>
      <c r="BN75" s="92" t="s">
        <v>153</v>
      </c>
      <c r="BO75" s="77" t="s">
        <v>153</v>
      </c>
      <c r="BP75" s="79"/>
      <c r="BQ75" s="72" t="s">
        <v>165</v>
      </c>
      <c r="BR75" s="92" t="s">
        <v>165</v>
      </c>
      <c r="BS75" s="78" t="s">
        <v>186</v>
      </c>
      <c r="BT75" s="92" t="s">
        <v>152</v>
      </c>
      <c r="BU75" s="72" t="s">
        <v>325</v>
      </c>
      <c r="BV75" s="92"/>
      <c r="BW75" s="77"/>
      <c r="BX75" s="79"/>
      <c r="BY75" s="78" t="s">
        <v>318</v>
      </c>
      <c r="BZ75" s="72" t="s">
        <v>152</v>
      </c>
      <c r="CA75" s="92" t="s">
        <v>189</v>
      </c>
      <c r="CB75" s="92" t="s">
        <v>308</v>
      </c>
      <c r="CC75" s="72" t="s">
        <v>153</v>
      </c>
      <c r="CD75" s="92" t="s">
        <v>302</v>
      </c>
      <c r="CE75" s="77" t="s">
        <v>161</v>
      </c>
      <c r="CF75" s="79"/>
      <c r="CG75" s="78" t="s">
        <v>316</v>
      </c>
      <c r="CH75" s="92" t="s">
        <v>152</v>
      </c>
      <c r="CI75" s="72" t="s">
        <v>188</v>
      </c>
      <c r="CJ75" s="92" t="s">
        <v>316</v>
      </c>
      <c r="CK75" s="72" t="s">
        <v>165</v>
      </c>
      <c r="CL75" s="92"/>
      <c r="CM75" s="77"/>
      <c r="CN75" s="79"/>
      <c r="CP75" s="111">
        <f t="shared" si="9"/>
        <v>3</v>
      </c>
    </row>
    <row r="76" spans="1:94" ht="15" customHeight="1" x14ac:dyDescent="0.25">
      <c r="A76" s="18" t="s">
        <v>41</v>
      </c>
      <c r="B76" s="28">
        <v>15</v>
      </c>
      <c r="C76" s="114" t="s">
        <v>61</v>
      </c>
      <c r="D76" s="116"/>
      <c r="E76" s="39">
        <v>1</v>
      </c>
      <c r="F76" s="81"/>
      <c r="G76" s="81">
        <v>5</v>
      </c>
      <c r="H76" s="81"/>
      <c r="I76" s="39">
        <v>4</v>
      </c>
      <c r="J76" s="81"/>
      <c r="K76" s="81"/>
      <c r="L76" s="81"/>
      <c r="M76" s="81"/>
      <c r="N76" s="81"/>
      <c r="O76" s="81">
        <v>3</v>
      </c>
      <c r="P76" s="81"/>
      <c r="Q76" s="81"/>
      <c r="R76" s="81">
        <v>5</v>
      </c>
      <c r="S76" s="81"/>
      <c r="T76" s="81">
        <v>2</v>
      </c>
      <c r="U76" s="81"/>
      <c r="V76" s="81"/>
      <c r="W76" s="81">
        <v>3</v>
      </c>
      <c r="X76" s="81"/>
      <c r="Y76" s="81"/>
      <c r="Z76" s="81"/>
      <c r="AA76" s="81"/>
      <c r="AB76" s="81">
        <v>2</v>
      </c>
      <c r="AC76" s="92"/>
      <c r="AD76" s="81"/>
      <c r="AE76" s="81"/>
      <c r="AF76" s="81"/>
      <c r="AG76" s="81">
        <v>2</v>
      </c>
      <c r="AH76" s="39" t="str">
        <f t="shared" si="17"/>
        <v xml:space="preserve"> </v>
      </c>
      <c r="AI76" s="39" t="str">
        <f t="shared" si="15"/>
        <v>b</v>
      </c>
      <c r="AJ76" s="39">
        <v>2</v>
      </c>
      <c r="AK76" s="39" t="str">
        <f t="shared" si="12"/>
        <v xml:space="preserve"> </v>
      </c>
      <c r="AL76" s="39" t="str">
        <f t="shared" si="14"/>
        <v>b</v>
      </c>
      <c r="AM76" s="82"/>
      <c r="AN76" s="82"/>
      <c r="AO76" s="82"/>
      <c r="AP76" s="82"/>
      <c r="AQ76" s="82">
        <v>2</v>
      </c>
      <c r="AR76" s="82"/>
      <c r="AS76" s="82"/>
      <c r="AT76" s="72"/>
      <c r="AU76" s="72"/>
      <c r="AV76" s="72"/>
      <c r="AW76" s="72"/>
      <c r="AX76" s="72"/>
      <c r="AY76" s="72"/>
      <c r="AZ76" s="69">
        <f t="shared" si="16"/>
        <v>31</v>
      </c>
      <c r="BA76" s="78" t="s">
        <v>302</v>
      </c>
      <c r="BB76" s="72" t="s">
        <v>192</v>
      </c>
      <c r="BC76" s="72" t="s">
        <v>188</v>
      </c>
      <c r="BD76" s="92" t="s">
        <v>321</v>
      </c>
      <c r="BE76" s="72" t="s">
        <v>303</v>
      </c>
      <c r="BF76" s="92" t="s">
        <v>198</v>
      </c>
      <c r="BG76" s="77" t="s">
        <v>186</v>
      </c>
      <c r="BH76" s="79"/>
      <c r="BI76" s="72" t="s">
        <v>211</v>
      </c>
      <c r="BJ76" s="72" t="s">
        <v>188</v>
      </c>
      <c r="BK76" s="72" t="s">
        <v>302</v>
      </c>
      <c r="BL76" s="92" t="s">
        <v>303</v>
      </c>
      <c r="BM76" s="78"/>
      <c r="BN76" s="92"/>
      <c r="BO76" s="77"/>
      <c r="BP76" s="79"/>
      <c r="BQ76" s="72" t="s">
        <v>303</v>
      </c>
      <c r="BR76" s="72" t="s">
        <v>303</v>
      </c>
      <c r="BS76" s="78" t="s">
        <v>186</v>
      </c>
      <c r="BT76" s="92" t="s">
        <v>192</v>
      </c>
      <c r="BU76" s="72" t="s">
        <v>327</v>
      </c>
      <c r="BV76" s="92" t="s">
        <v>319</v>
      </c>
      <c r="BW76" s="77" t="s">
        <v>319</v>
      </c>
      <c r="BX76" s="79"/>
      <c r="BY76" s="78" t="s">
        <v>192</v>
      </c>
      <c r="BZ76" s="72" t="s">
        <v>192</v>
      </c>
      <c r="CA76" s="72" t="s">
        <v>211</v>
      </c>
      <c r="CB76" s="92" t="s">
        <v>417</v>
      </c>
      <c r="CC76" s="72"/>
      <c r="CD76" s="92" t="s">
        <v>302</v>
      </c>
      <c r="CE76" s="77" t="s">
        <v>418</v>
      </c>
      <c r="CF76" s="79"/>
      <c r="CG76" s="78"/>
      <c r="CH76" s="72" t="s">
        <v>192</v>
      </c>
      <c r="CI76" s="72" t="s">
        <v>188</v>
      </c>
      <c r="CJ76" s="92" t="s">
        <v>319</v>
      </c>
      <c r="CK76" s="72" t="s">
        <v>303</v>
      </c>
      <c r="CL76" s="92" t="s">
        <v>302</v>
      </c>
      <c r="CM76" s="77"/>
      <c r="CN76" s="79"/>
      <c r="CP76" s="111">
        <f t="shared" si="9"/>
        <v>0</v>
      </c>
    </row>
    <row r="77" spans="1:94" ht="15" customHeight="1" x14ac:dyDescent="0.25">
      <c r="A77" s="18" t="s">
        <v>41</v>
      </c>
      <c r="B77" s="28">
        <v>13</v>
      </c>
      <c r="C77" s="76" t="s">
        <v>96</v>
      </c>
      <c r="D77" s="76"/>
      <c r="E77" s="39">
        <v>1</v>
      </c>
      <c r="F77" s="72">
        <v>5</v>
      </c>
      <c r="G77" s="72"/>
      <c r="H77" s="39">
        <v>3</v>
      </c>
      <c r="I77" s="72"/>
      <c r="J77" s="72"/>
      <c r="K77" s="72"/>
      <c r="L77" s="72"/>
      <c r="M77" s="72"/>
      <c r="N77" s="72"/>
      <c r="O77" s="72">
        <v>3</v>
      </c>
      <c r="P77" s="72"/>
      <c r="Q77" s="72">
        <v>4</v>
      </c>
      <c r="R77" s="72"/>
      <c r="S77" s="72">
        <v>1</v>
      </c>
      <c r="T77" s="72"/>
      <c r="U77" s="72"/>
      <c r="V77" s="72"/>
      <c r="W77" s="72"/>
      <c r="X77" s="72"/>
      <c r="Y77" s="72"/>
      <c r="Z77" s="72">
        <v>2</v>
      </c>
      <c r="AA77" s="72"/>
      <c r="AB77" s="72"/>
      <c r="AC77" s="72"/>
      <c r="AD77" s="72">
        <v>2</v>
      </c>
      <c r="AE77" s="72"/>
      <c r="AF77" s="72"/>
      <c r="AG77" s="72">
        <v>2</v>
      </c>
      <c r="AH77" s="31" t="str">
        <f t="shared" si="17"/>
        <v xml:space="preserve"> </v>
      </c>
      <c r="AI77" s="31" t="str">
        <f t="shared" si="15"/>
        <v>b</v>
      </c>
      <c r="AJ77" s="39">
        <v>2</v>
      </c>
      <c r="AK77" s="31" t="str">
        <f t="shared" si="12"/>
        <v xml:space="preserve"> </v>
      </c>
      <c r="AL77" s="31" t="str">
        <f t="shared" si="14"/>
        <v>b</v>
      </c>
      <c r="AM77" s="72"/>
      <c r="AN77" s="72"/>
      <c r="AO77" s="72"/>
      <c r="AP77" s="72"/>
      <c r="AQ77" s="72"/>
      <c r="AR77" s="72">
        <v>3</v>
      </c>
      <c r="AS77" s="72">
        <v>1</v>
      </c>
      <c r="AT77" s="72"/>
      <c r="AU77" s="72"/>
      <c r="AV77" s="72"/>
      <c r="AW77" s="72"/>
      <c r="AX77" s="72"/>
      <c r="AY77" s="72"/>
      <c r="AZ77" s="69">
        <f t="shared" si="16"/>
        <v>29</v>
      </c>
      <c r="BA77" s="78" t="s">
        <v>302</v>
      </c>
      <c r="BB77" s="72" t="s">
        <v>152</v>
      </c>
      <c r="BC77" s="92" t="s">
        <v>188</v>
      </c>
      <c r="BD77" s="92" t="s">
        <v>312</v>
      </c>
      <c r="BE77" s="72" t="s">
        <v>165</v>
      </c>
      <c r="BF77" s="92" t="s">
        <v>311</v>
      </c>
      <c r="BG77" s="77" t="s">
        <v>186</v>
      </c>
      <c r="BH77" s="79"/>
      <c r="BI77" s="72" t="s">
        <v>211</v>
      </c>
      <c r="BJ77" s="72" t="s">
        <v>188</v>
      </c>
      <c r="BK77" s="92" t="s">
        <v>302</v>
      </c>
      <c r="BL77" s="92" t="s">
        <v>165</v>
      </c>
      <c r="BM77" s="78"/>
      <c r="BN77" s="92" t="s">
        <v>308</v>
      </c>
      <c r="BO77" s="77" t="s">
        <v>322</v>
      </c>
      <c r="BP77" s="79"/>
      <c r="BQ77" s="72" t="s">
        <v>165</v>
      </c>
      <c r="BR77" s="92" t="s">
        <v>165</v>
      </c>
      <c r="BS77" s="78" t="s">
        <v>217</v>
      </c>
      <c r="BT77" s="92" t="s">
        <v>152</v>
      </c>
      <c r="BU77" s="72" t="s">
        <v>327</v>
      </c>
      <c r="BV77" s="92"/>
      <c r="BW77" s="77"/>
      <c r="BX77" s="79"/>
      <c r="BY77" s="78" t="s">
        <v>318</v>
      </c>
      <c r="BZ77" s="72" t="s">
        <v>152</v>
      </c>
      <c r="CA77" s="92" t="s">
        <v>211</v>
      </c>
      <c r="CB77" s="92" t="s">
        <v>305</v>
      </c>
      <c r="CC77" s="72"/>
      <c r="CD77" s="92" t="s">
        <v>302</v>
      </c>
      <c r="CE77" s="77"/>
      <c r="CF77" s="79"/>
      <c r="CG77" s="78"/>
      <c r="CH77" s="92" t="s">
        <v>152</v>
      </c>
      <c r="CI77" s="72" t="s">
        <v>188</v>
      </c>
      <c r="CJ77" s="92" t="s">
        <v>315</v>
      </c>
      <c r="CK77" s="72" t="s">
        <v>165</v>
      </c>
      <c r="CL77" s="92"/>
      <c r="CM77" s="77"/>
      <c r="CN77" s="79"/>
      <c r="CP77" s="111">
        <f t="shared" si="9"/>
        <v>0</v>
      </c>
    </row>
    <row r="78" spans="1:94" ht="15" customHeight="1" x14ac:dyDescent="0.25">
      <c r="A78" s="18" t="s">
        <v>41</v>
      </c>
      <c r="B78" s="28">
        <v>16</v>
      </c>
      <c r="C78" s="114" t="s">
        <v>62</v>
      </c>
      <c r="D78" s="115">
        <v>1</v>
      </c>
      <c r="E78" s="81"/>
      <c r="F78" s="81">
        <v>5</v>
      </c>
      <c r="G78" s="81"/>
      <c r="H78" s="81"/>
      <c r="I78" s="39">
        <v>4</v>
      </c>
      <c r="J78" s="81"/>
      <c r="K78" s="39">
        <v>3</v>
      </c>
      <c r="L78" s="81">
        <v>2</v>
      </c>
      <c r="M78" s="81"/>
      <c r="N78" s="81"/>
      <c r="O78" s="81">
        <v>3</v>
      </c>
      <c r="P78" s="81"/>
      <c r="Q78" s="81"/>
      <c r="R78" s="81">
        <v>5</v>
      </c>
      <c r="S78" s="81"/>
      <c r="T78" s="81"/>
      <c r="U78" s="81"/>
      <c r="V78" s="81"/>
      <c r="W78" s="81">
        <v>3</v>
      </c>
      <c r="X78" s="81"/>
      <c r="Y78" s="81"/>
      <c r="Z78" s="81"/>
      <c r="AA78" s="81">
        <v>3</v>
      </c>
      <c r="AB78" s="81"/>
      <c r="AC78" s="81"/>
      <c r="AD78" s="81">
        <v>2</v>
      </c>
      <c r="AE78" s="81"/>
      <c r="AF78" s="81"/>
      <c r="AG78" s="81"/>
      <c r="AH78" s="39" t="str">
        <f t="shared" si="17"/>
        <v xml:space="preserve"> </v>
      </c>
      <c r="AI78" s="39" t="str">
        <f t="shared" si="15"/>
        <v xml:space="preserve"> </v>
      </c>
      <c r="AJ78" s="39">
        <v>2</v>
      </c>
      <c r="AK78" s="39" t="str">
        <f t="shared" si="12"/>
        <v>m</v>
      </c>
      <c r="AL78" s="39" t="str">
        <f t="shared" si="14"/>
        <v xml:space="preserve"> </v>
      </c>
      <c r="AM78" s="81"/>
      <c r="AN78" s="82"/>
      <c r="AO78" s="82"/>
      <c r="AP78" s="82"/>
      <c r="AQ78" s="82"/>
      <c r="AR78" s="82"/>
      <c r="AS78" s="82"/>
      <c r="AT78" s="72"/>
      <c r="AU78" s="72"/>
      <c r="AV78" s="72"/>
      <c r="AW78" s="72"/>
      <c r="AX78" s="72"/>
      <c r="AY78" s="72"/>
      <c r="AZ78" s="69">
        <f t="shared" si="16"/>
        <v>33</v>
      </c>
      <c r="BA78" s="78" t="s">
        <v>302</v>
      </c>
      <c r="BB78" s="72" t="s">
        <v>192</v>
      </c>
      <c r="BC78" s="72" t="s">
        <v>188</v>
      </c>
      <c r="BD78" s="92" t="s">
        <v>312</v>
      </c>
      <c r="BE78" s="72" t="s">
        <v>165</v>
      </c>
      <c r="BF78" s="92" t="s">
        <v>177</v>
      </c>
      <c r="BG78" s="77" t="s">
        <v>177</v>
      </c>
      <c r="BH78" s="79"/>
      <c r="BI78" s="72" t="s">
        <v>189</v>
      </c>
      <c r="BJ78" s="72" t="s">
        <v>188</v>
      </c>
      <c r="BK78" s="72" t="s">
        <v>302</v>
      </c>
      <c r="BL78" s="92" t="s">
        <v>165</v>
      </c>
      <c r="BM78" s="78" t="s">
        <v>211</v>
      </c>
      <c r="BN78" s="92" t="s">
        <v>153</v>
      </c>
      <c r="BO78" s="77" t="s">
        <v>153</v>
      </c>
      <c r="BP78" s="79"/>
      <c r="BQ78" s="72" t="s">
        <v>165</v>
      </c>
      <c r="BR78" s="72" t="s">
        <v>165</v>
      </c>
      <c r="BS78" s="78" t="s">
        <v>177</v>
      </c>
      <c r="BT78" s="92" t="s">
        <v>192</v>
      </c>
      <c r="BU78" s="72" t="s">
        <v>325</v>
      </c>
      <c r="BV78" s="92" t="s">
        <v>319</v>
      </c>
      <c r="BW78" s="77" t="s">
        <v>319</v>
      </c>
      <c r="BX78" s="79"/>
      <c r="BY78" s="78" t="s">
        <v>192</v>
      </c>
      <c r="BZ78" s="72" t="s">
        <v>192</v>
      </c>
      <c r="CA78" s="72" t="s">
        <v>189</v>
      </c>
      <c r="CB78" s="92" t="s">
        <v>305</v>
      </c>
      <c r="CC78" s="72" t="s">
        <v>153</v>
      </c>
      <c r="CD78" s="92" t="s">
        <v>302</v>
      </c>
      <c r="CE78" s="77"/>
      <c r="CF78" s="79"/>
      <c r="CG78" s="78" t="s">
        <v>211</v>
      </c>
      <c r="CH78" s="72" t="s">
        <v>192</v>
      </c>
      <c r="CI78" s="72" t="s">
        <v>188</v>
      </c>
      <c r="CJ78" s="92" t="s">
        <v>319</v>
      </c>
      <c r="CK78" s="72" t="s">
        <v>165</v>
      </c>
      <c r="CL78" s="92" t="s">
        <v>302</v>
      </c>
      <c r="CM78" s="77"/>
      <c r="CN78" s="79"/>
      <c r="CP78" s="111">
        <f t="shared" si="9"/>
        <v>0</v>
      </c>
    </row>
    <row r="79" spans="1:94" x14ac:dyDescent="0.25">
      <c r="A79" s="18" t="s">
        <v>41</v>
      </c>
      <c r="B79" s="28">
        <v>17</v>
      </c>
      <c r="C79" s="114" t="s">
        <v>63</v>
      </c>
      <c r="D79" s="115"/>
      <c r="E79" s="39">
        <v>1</v>
      </c>
      <c r="F79" s="81"/>
      <c r="G79" s="81">
        <v>5</v>
      </c>
      <c r="H79" s="81"/>
      <c r="I79" s="39">
        <v>4</v>
      </c>
      <c r="J79" s="81"/>
      <c r="K79" s="39">
        <v>3</v>
      </c>
      <c r="L79" s="81"/>
      <c r="M79" s="73">
        <v>3</v>
      </c>
      <c r="N79" s="81"/>
      <c r="O79" s="81"/>
      <c r="P79" s="81">
        <v>2</v>
      </c>
      <c r="Q79" s="81"/>
      <c r="R79" s="81">
        <v>5</v>
      </c>
      <c r="S79" s="81"/>
      <c r="T79" s="81"/>
      <c r="U79" s="81"/>
      <c r="V79" s="81"/>
      <c r="W79" s="81"/>
      <c r="X79" s="81"/>
      <c r="Y79" s="81"/>
      <c r="Z79" s="81">
        <v>2</v>
      </c>
      <c r="AA79" s="81"/>
      <c r="AB79" s="81"/>
      <c r="AC79" s="133"/>
      <c r="AD79" s="81"/>
      <c r="AE79" s="81"/>
      <c r="AF79" s="81"/>
      <c r="AG79" s="81">
        <v>2</v>
      </c>
      <c r="AH79" s="39" t="str">
        <f t="shared" si="17"/>
        <v xml:space="preserve"> </v>
      </c>
      <c r="AI79" s="39" t="str">
        <f t="shared" si="15"/>
        <v>b</v>
      </c>
      <c r="AJ79" s="82"/>
      <c r="AK79" s="39" t="str">
        <f t="shared" si="12"/>
        <v xml:space="preserve"> </v>
      </c>
      <c r="AL79" s="39" t="str">
        <f t="shared" si="14"/>
        <v xml:space="preserve"> </v>
      </c>
      <c r="AM79" s="82"/>
      <c r="AN79" s="82"/>
      <c r="AO79" s="82"/>
      <c r="AP79" s="82"/>
      <c r="AQ79" s="81">
        <v>2</v>
      </c>
      <c r="AR79" s="82"/>
      <c r="AS79" s="82"/>
      <c r="AT79" s="72"/>
      <c r="AU79" s="72"/>
      <c r="AV79" s="72"/>
      <c r="AW79" s="72"/>
      <c r="AX79" s="72"/>
      <c r="AY79" s="72"/>
      <c r="AZ79" s="69">
        <f t="shared" si="16"/>
        <v>29</v>
      </c>
      <c r="BA79" s="78" t="s">
        <v>302</v>
      </c>
      <c r="BB79" s="72" t="s">
        <v>192</v>
      </c>
      <c r="BC79" s="72" t="s">
        <v>230</v>
      </c>
      <c r="BD79" s="92" t="s">
        <v>308</v>
      </c>
      <c r="BE79" s="72" t="s">
        <v>303</v>
      </c>
      <c r="BF79" s="92" t="s">
        <v>321</v>
      </c>
      <c r="BG79" s="77" t="s">
        <v>186</v>
      </c>
      <c r="BH79" s="79"/>
      <c r="BI79" s="72"/>
      <c r="BJ79" s="72" t="s">
        <v>230</v>
      </c>
      <c r="BK79" s="72" t="s">
        <v>302</v>
      </c>
      <c r="BL79" s="92" t="s">
        <v>303</v>
      </c>
      <c r="BM79" s="78"/>
      <c r="BN79" s="92" t="s">
        <v>153</v>
      </c>
      <c r="BO79" s="77" t="s">
        <v>153</v>
      </c>
      <c r="BP79" s="79"/>
      <c r="BQ79" s="72" t="s">
        <v>303</v>
      </c>
      <c r="BR79" s="72" t="s">
        <v>303</v>
      </c>
      <c r="BS79" s="78" t="s">
        <v>186</v>
      </c>
      <c r="BT79" s="92" t="s">
        <v>192</v>
      </c>
      <c r="BU79" s="72" t="s">
        <v>327</v>
      </c>
      <c r="BV79" s="92" t="s">
        <v>183</v>
      </c>
      <c r="BW79" s="77" t="s">
        <v>183</v>
      </c>
      <c r="BX79" s="79"/>
      <c r="BY79" s="78" t="s">
        <v>192</v>
      </c>
      <c r="BZ79" s="72" t="s">
        <v>192</v>
      </c>
      <c r="CA79" s="72"/>
      <c r="CB79" s="92" t="s">
        <v>308</v>
      </c>
      <c r="CC79" s="72" t="s">
        <v>153</v>
      </c>
      <c r="CD79" s="92" t="s">
        <v>302</v>
      </c>
      <c r="CE79" s="77"/>
      <c r="CF79" s="79"/>
      <c r="CG79" s="78" t="s">
        <v>321</v>
      </c>
      <c r="CH79" s="72" t="s">
        <v>192</v>
      </c>
      <c r="CI79" s="72" t="s">
        <v>230</v>
      </c>
      <c r="CJ79" s="92"/>
      <c r="CK79" s="72" t="s">
        <v>303</v>
      </c>
      <c r="CL79" s="92" t="s">
        <v>302</v>
      </c>
      <c r="CM79" s="77"/>
      <c r="CN79" s="79"/>
      <c r="CP79" s="111">
        <f t="shared" si="9"/>
        <v>0</v>
      </c>
    </row>
    <row r="80" spans="1:94" x14ac:dyDescent="0.25">
      <c r="A80" s="18" t="s">
        <v>41</v>
      </c>
      <c r="B80" s="28">
        <v>18</v>
      </c>
      <c r="C80" s="114" t="s">
        <v>64</v>
      </c>
      <c r="D80" s="115">
        <v>1</v>
      </c>
      <c r="E80" s="81"/>
      <c r="F80" s="81"/>
      <c r="G80" s="81">
        <v>5</v>
      </c>
      <c r="H80" s="81"/>
      <c r="I80" s="39">
        <v>4</v>
      </c>
      <c r="J80" s="81"/>
      <c r="K80" s="81"/>
      <c r="L80" s="81">
        <v>2</v>
      </c>
      <c r="M80" s="81"/>
      <c r="N80" s="81"/>
      <c r="O80" s="81">
        <v>3</v>
      </c>
      <c r="P80" s="81"/>
      <c r="Q80" s="81">
        <v>4</v>
      </c>
      <c r="R80" s="81"/>
      <c r="S80" s="81"/>
      <c r="T80" s="81"/>
      <c r="U80" s="81"/>
      <c r="V80" s="81"/>
      <c r="W80" s="81"/>
      <c r="X80" s="81"/>
      <c r="Y80" s="81">
        <v>3</v>
      </c>
      <c r="Z80" s="81"/>
      <c r="AA80" s="81">
        <v>3</v>
      </c>
      <c r="AB80" s="81"/>
      <c r="AC80" s="81"/>
      <c r="AD80" s="81">
        <v>2</v>
      </c>
      <c r="AE80" s="81"/>
      <c r="AF80" s="81"/>
      <c r="AG80" s="81"/>
      <c r="AH80" s="39"/>
      <c r="AI80" s="39" t="str">
        <f t="shared" si="15"/>
        <v xml:space="preserve"> </v>
      </c>
      <c r="AJ80" s="39">
        <v>2</v>
      </c>
      <c r="AK80" s="39" t="str">
        <f t="shared" si="12"/>
        <v>m</v>
      </c>
      <c r="AL80" s="39" t="str">
        <f t="shared" si="14"/>
        <v xml:space="preserve"> </v>
      </c>
      <c r="AM80" s="81"/>
      <c r="AN80" s="81"/>
      <c r="AO80" s="81"/>
      <c r="AP80" s="82"/>
      <c r="AQ80" s="82"/>
      <c r="AR80" s="82"/>
      <c r="AS80" s="82"/>
      <c r="AT80" s="72"/>
      <c r="AU80" s="72"/>
      <c r="AV80" s="72"/>
      <c r="AW80" s="72"/>
      <c r="AX80" s="72"/>
      <c r="AY80" s="72"/>
      <c r="AZ80" s="69">
        <f t="shared" si="16"/>
        <v>29</v>
      </c>
      <c r="BA80" s="78" t="s">
        <v>302</v>
      </c>
      <c r="BB80" s="72" t="s">
        <v>152</v>
      </c>
      <c r="BC80" s="92" t="s">
        <v>188</v>
      </c>
      <c r="BD80" s="92" t="s">
        <v>312</v>
      </c>
      <c r="BE80" s="72" t="s">
        <v>303</v>
      </c>
      <c r="BF80" s="92" t="s">
        <v>175</v>
      </c>
      <c r="BG80" s="77" t="s">
        <v>177</v>
      </c>
      <c r="BH80" s="79"/>
      <c r="BI80" s="72" t="s">
        <v>189</v>
      </c>
      <c r="BJ80" s="72" t="s">
        <v>188</v>
      </c>
      <c r="BK80" s="92" t="s">
        <v>302</v>
      </c>
      <c r="BL80" s="92" t="s">
        <v>303</v>
      </c>
      <c r="BM80" s="78" t="s">
        <v>211</v>
      </c>
      <c r="BN80" s="92" t="s">
        <v>317</v>
      </c>
      <c r="BO80" s="77" t="s">
        <v>317</v>
      </c>
      <c r="BP80" s="79"/>
      <c r="BQ80" s="72" t="s">
        <v>303</v>
      </c>
      <c r="BR80" s="92" t="s">
        <v>303</v>
      </c>
      <c r="BS80" s="78" t="s">
        <v>175</v>
      </c>
      <c r="BT80" s="92" t="s">
        <v>152</v>
      </c>
      <c r="BU80" s="72" t="s">
        <v>325</v>
      </c>
      <c r="BV80" s="92"/>
      <c r="BW80" s="77"/>
      <c r="BX80" s="79"/>
      <c r="BY80" s="78"/>
      <c r="BZ80" s="72" t="s">
        <v>152</v>
      </c>
      <c r="CA80" s="92" t="s">
        <v>189</v>
      </c>
      <c r="CB80" s="92" t="s">
        <v>305</v>
      </c>
      <c r="CC80" s="72" t="s">
        <v>317</v>
      </c>
      <c r="CD80" s="92" t="s">
        <v>302</v>
      </c>
      <c r="CE80" s="77"/>
      <c r="CF80" s="79"/>
      <c r="CG80" s="78" t="s">
        <v>211</v>
      </c>
      <c r="CH80" s="92" t="s">
        <v>152</v>
      </c>
      <c r="CI80" s="72" t="s">
        <v>188</v>
      </c>
      <c r="CJ80" s="92"/>
      <c r="CK80" s="72" t="s">
        <v>303</v>
      </c>
      <c r="CL80" s="92" t="s">
        <v>302</v>
      </c>
      <c r="CM80" s="77"/>
      <c r="CN80" s="79"/>
      <c r="CP80" s="111">
        <f t="shared" si="9"/>
        <v>0</v>
      </c>
    </row>
    <row r="81" spans="1:94" ht="15" customHeight="1" x14ac:dyDescent="0.25">
      <c r="A81" s="18" t="s">
        <v>41</v>
      </c>
      <c r="B81" s="28">
        <v>19</v>
      </c>
      <c r="C81" s="114" t="s">
        <v>65</v>
      </c>
      <c r="D81" s="115">
        <v>1</v>
      </c>
      <c r="E81" s="82"/>
      <c r="F81" s="81"/>
      <c r="G81" s="81">
        <v>5</v>
      </c>
      <c r="H81" s="81"/>
      <c r="I81" s="39">
        <v>4</v>
      </c>
      <c r="J81" s="81"/>
      <c r="K81" s="81"/>
      <c r="L81" s="81"/>
      <c r="M81" s="81"/>
      <c r="N81" s="81"/>
      <c r="O81" s="81">
        <v>3</v>
      </c>
      <c r="P81" s="81"/>
      <c r="Q81" s="81"/>
      <c r="R81" s="81">
        <v>5</v>
      </c>
      <c r="S81" s="81"/>
      <c r="T81" s="81"/>
      <c r="U81" s="81">
        <v>2</v>
      </c>
      <c r="V81" s="81"/>
      <c r="W81" s="81">
        <v>3</v>
      </c>
      <c r="X81" s="81"/>
      <c r="Y81" s="81"/>
      <c r="Z81" s="81"/>
      <c r="AA81" s="81"/>
      <c r="AB81" s="81">
        <v>2</v>
      </c>
      <c r="AC81" s="81"/>
      <c r="AD81" s="81"/>
      <c r="AE81" s="81"/>
      <c r="AF81" s="81"/>
      <c r="AG81" s="81"/>
      <c r="AH81" s="39" t="str">
        <f>IF(AND(COUNTIF(C81,"*ė")+COUNTIF(C81,"*a")&gt;=1,AG81&gt;0),"m"," ")</f>
        <v xml:space="preserve"> </v>
      </c>
      <c r="AI81" s="39" t="str">
        <f t="shared" si="15"/>
        <v xml:space="preserve"> </v>
      </c>
      <c r="AJ81" s="39">
        <v>2</v>
      </c>
      <c r="AK81" s="39" t="str">
        <f t="shared" si="12"/>
        <v xml:space="preserve"> </v>
      </c>
      <c r="AL81" s="39" t="str">
        <f t="shared" si="14"/>
        <v>b</v>
      </c>
      <c r="AM81" s="81"/>
      <c r="AN81" s="81"/>
      <c r="AO81" s="81"/>
      <c r="AP81" s="81"/>
      <c r="AQ81" s="81"/>
      <c r="AR81" s="81"/>
      <c r="AS81" s="80">
        <v>1</v>
      </c>
      <c r="AT81" s="72"/>
      <c r="AU81" s="72"/>
      <c r="AV81" s="72"/>
      <c r="AW81" s="72"/>
      <c r="AX81" s="72"/>
      <c r="AY81" s="72"/>
      <c r="AZ81" s="69">
        <f t="shared" si="16"/>
        <v>28</v>
      </c>
      <c r="BA81" s="78" t="s">
        <v>302</v>
      </c>
      <c r="BB81" s="72" t="s">
        <v>192</v>
      </c>
      <c r="BC81" s="72" t="s">
        <v>188</v>
      </c>
      <c r="BD81" s="92"/>
      <c r="BE81" s="72" t="s">
        <v>303</v>
      </c>
      <c r="BF81" s="72" t="s">
        <v>198</v>
      </c>
      <c r="BG81" s="77"/>
      <c r="BH81" s="79"/>
      <c r="BI81" s="72" t="s">
        <v>211</v>
      </c>
      <c r="BJ81" s="72" t="s">
        <v>188</v>
      </c>
      <c r="BK81" s="72" t="s">
        <v>302</v>
      </c>
      <c r="BL81" s="92" t="s">
        <v>303</v>
      </c>
      <c r="BM81" s="78" t="s">
        <v>310</v>
      </c>
      <c r="BN81" s="72"/>
      <c r="BO81" s="77"/>
      <c r="BP81" s="79"/>
      <c r="BQ81" s="72" t="s">
        <v>303</v>
      </c>
      <c r="BR81" s="72" t="s">
        <v>303</v>
      </c>
      <c r="BS81" s="78" t="s">
        <v>198</v>
      </c>
      <c r="BT81" s="92" t="s">
        <v>192</v>
      </c>
      <c r="BU81" s="72" t="s">
        <v>325</v>
      </c>
      <c r="BV81" s="72" t="s">
        <v>319</v>
      </c>
      <c r="BW81" s="77" t="s">
        <v>319</v>
      </c>
      <c r="BX81" s="79"/>
      <c r="BY81" s="78" t="s">
        <v>192</v>
      </c>
      <c r="BZ81" s="72" t="s">
        <v>192</v>
      </c>
      <c r="CA81" s="72" t="s">
        <v>211</v>
      </c>
      <c r="CB81" s="92"/>
      <c r="CC81" s="72"/>
      <c r="CD81" s="72" t="s">
        <v>302</v>
      </c>
      <c r="CE81" s="77" t="s">
        <v>161</v>
      </c>
      <c r="CF81" s="79"/>
      <c r="CG81" s="78"/>
      <c r="CH81" s="72" t="s">
        <v>192</v>
      </c>
      <c r="CI81" s="72" t="s">
        <v>188</v>
      </c>
      <c r="CJ81" s="92" t="s">
        <v>319</v>
      </c>
      <c r="CK81" s="72" t="s">
        <v>303</v>
      </c>
      <c r="CL81" s="72" t="s">
        <v>302</v>
      </c>
      <c r="CM81" s="77" t="s">
        <v>310</v>
      </c>
      <c r="CN81" s="79"/>
      <c r="CP81" s="111">
        <f t="shared" si="9"/>
        <v>0</v>
      </c>
    </row>
    <row r="82" spans="1:94" ht="15" customHeight="1" x14ac:dyDescent="0.25">
      <c r="A82" s="18" t="s">
        <v>41</v>
      </c>
      <c r="B82" s="28">
        <v>14</v>
      </c>
      <c r="C82" s="76" t="s">
        <v>97</v>
      </c>
      <c r="D82" s="76">
        <v>1</v>
      </c>
      <c r="E82" s="77"/>
      <c r="F82" s="72"/>
      <c r="G82" s="72">
        <v>5</v>
      </c>
      <c r="H82" s="39">
        <v>3</v>
      </c>
      <c r="I82" s="72"/>
      <c r="J82" s="72"/>
      <c r="K82" s="39">
        <v>3</v>
      </c>
      <c r="L82" s="72">
        <v>2</v>
      </c>
      <c r="M82" s="72"/>
      <c r="N82" s="72"/>
      <c r="O82" s="72">
        <v>3</v>
      </c>
      <c r="P82" s="72"/>
      <c r="Q82" s="72">
        <v>4</v>
      </c>
      <c r="R82" s="72"/>
      <c r="S82" s="72"/>
      <c r="T82" s="72"/>
      <c r="U82" s="72"/>
      <c r="V82" s="72"/>
      <c r="W82" s="72"/>
      <c r="X82" s="72"/>
      <c r="Y82" s="72"/>
      <c r="Z82" s="72"/>
      <c r="AA82" s="72">
        <v>3</v>
      </c>
      <c r="AB82" s="72"/>
      <c r="AC82" s="72"/>
      <c r="AD82" s="72"/>
      <c r="AE82" s="72"/>
      <c r="AF82" s="72"/>
      <c r="AG82" s="72">
        <v>2</v>
      </c>
      <c r="AH82" s="31" t="str">
        <f>IF(AND(COUNTIF(C82,"*ė")+COUNTIF(C82,"*a")&gt;=1,AG82&gt;0),"m"," ")</f>
        <v>m</v>
      </c>
      <c r="AI82" s="31" t="str">
        <f t="shared" si="15"/>
        <v xml:space="preserve"> </v>
      </c>
      <c r="AJ82" s="72"/>
      <c r="AK82" s="31" t="str">
        <f t="shared" si="12"/>
        <v xml:space="preserve"> </v>
      </c>
      <c r="AL82" s="31" t="str">
        <f t="shared" si="14"/>
        <v xml:space="preserve"> </v>
      </c>
      <c r="AM82" s="72"/>
      <c r="AN82" s="72"/>
      <c r="AO82" s="80"/>
      <c r="AP82" s="39">
        <v>3</v>
      </c>
      <c r="AQ82" s="72"/>
      <c r="AR82" s="72"/>
      <c r="AS82" s="80">
        <v>1</v>
      </c>
      <c r="AT82" s="72"/>
      <c r="AU82" s="72"/>
      <c r="AV82" s="72"/>
      <c r="AW82" s="72"/>
      <c r="AX82" s="72"/>
      <c r="AY82" s="72"/>
      <c r="AZ82" s="69">
        <f t="shared" si="16"/>
        <v>30</v>
      </c>
      <c r="BA82" s="78" t="s">
        <v>302</v>
      </c>
      <c r="BB82" s="72" t="s">
        <v>152</v>
      </c>
      <c r="BC82" s="72" t="s">
        <v>188</v>
      </c>
      <c r="BD82" s="92"/>
      <c r="BE82" s="72" t="s">
        <v>303</v>
      </c>
      <c r="BF82" s="72" t="s">
        <v>153</v>
      </c>
      <c r="BG82" s="77" t="s">
        <v>186</v>
      </c>
      <c r="BH82" s="79"/>
      <c r="BI82" s="72" t="s">
        <v>189</v>
      </c>
      <c r="BJ82" s="72" t="s">
        <v>188</v>
      </c>
      <c r="BK82" s="72" t="s">
        <v>302</v>
      </c>
      <c r="BL82" s="92" t="s">
        <v>303</v>
      </c>
      <c r="BM82" s="78" t="s">
        <v>316</v>
      </c>
      <c r="BN82" s="72" t="s">
        <v>177</v>
      </c>
      <c r="BO82" s="77" t="s">
        <v>177</v>
      </c>
      <c r="BP82" s="79"/>
      <c r="BQ82" s="72" t="s">
        <v>303</v>
      </c>
      <c r="BR82" s="72" t="s">
        <v>303</v>
      </c>
      <c r="BS82" s="78" t="s">
        <v>186</v>
      </c>
      <c r="BT82" s="92" t="s">
        <v>152</v>
      </c>
      <c r="BU82" s="72" t="s">
        <v>325</v>
      </c>
      <c r="BV82" s="72" t="s">
        <v>153</v>
      </c>
      <c r="BW82" s="77" t="s">
        <v>153</v>
      </c>
      <c r="BX82" s="79"/>
      <c r="BY82" s="78"/>
      <c r="BZ82" s="72" t="s">
        <v>152</v>
      </c>
      <c r="CA82" s="72" t="s">
        <v>189</v>
      </c>
      <c r="CB82" s="92"/>
      <c r="CC82" s="72" t="s">
        <v>177</v>
      </c>
      <c r="CD82" s="72" t="s">
        <v>302</v>
      </c>
      <c r="CE82" s="77" t="s">
        <v>161</v>
      </c>
      <c r="CF82" s="79"/>
      <c r="CG82" s="78" t="s">
        <v>316</v>
      </c>
      <c r="CH82" s="72" t="s">
        <v>152</v>
      </c>
      <c r="CI82" s="72" t="s">
        <v>188</v>
      </c>
      <c r="CJ82" s="92" t="s">
        <v>316</v>
      </c>
      <c r="CK82" s="72" t="s">
        <v>303</v>
      </c>
      <c r="CL82" s="72"/>
      <c r="CM82" s="77"/>
      <c r="CN82" s="79"/>
      <c r="CP82" s="111">
        <f t="shared" si="9"/>
        <v>3</v>
      </c>
    </row>
    <row r="83" spans="1:94" x14ac:dyDescent="0.25">
      <c r="A83" s="18" t="s">
        <v>41</v>
      </c>
      <c r="B83" s="28">
        <v>15</v>
      </c>
      <c r="C83" s="76" t="s">
        <v>98</v>
      </c>
      <c r="D83" s="76"/>
      <c r="E83" s="39">
        <v>1</v>
      </c>
      <c r="F83" s="72"/>
      <c r="G83" s="72">
        <v>5</v>
      </c>
      <c r="H83" s="72"/>
      <c r="I83" s="39">
        <v>4</v>
      </c>
      <c r="J83" s="72"/>
      <c r="K83" s="39">
        <v>3</v>
      </c>
      <c r="L83" s="72"/>
      <c r="M83" s="73">
        <v>3</v>
      </c>
      <c r="N83" s="39">
        <v>2</v>
      </c>
      <c r="O83" s="72"/>
      <c r="P83" s="72">
        <v>2</v>
      </c>
      <c r="Q83" s="72"/>
      <c r="R83" s="72">
        <v>5</v>
      </c>
      <c r="S83" s="72"/>
      <c r="T83" s="72"/>
      <c r="U83" s="72"/>
      <c r="V83" s="72"/>
      <c r="W83" s="72"/>
      <c r="X83" s="72"/>
      <c r="Y83" s="72"/>
      <c r="Z83" s="72">
        <v>2</v>
      </c>
      <c r="AA83" s="72"/>
      <c r="AB83" s="72"/>
      <c r="AC83" s="72"/>
      <c r="AD83" s="72"/>
      <c r="AE83" s="72"/>
      <c r="AF83" s="72"/>
      <c r="AG83" s="72">
        <v>2</v>
      </c>
      <c r="AH83" s="31" t="str">
        <f>IF(AND(COUNTIF(C83,"*ė")+COUNTIF(C83,"*a")&gt;=1,AG83&gt;0),"m"," ")</f>
        <v>m</v>
      </c>
      <c r="AI83" s="31" t="str">
        <f t="shared" si="15"/>
        <v xml:space="preserve"> </v>
      </c>
      <c r="AJ83" s="72"/>
      <c r="AK83" s="31" t="str">
        <f t="shared" si="12"/>
        <v xml:space="preserve"> </v>
      </c>
      <c r="AL83" s="31" t="str">
        <f t="shared" si="14"/>
        <v xml:space="preserve"> </v>
      </c>
      <c r="AM83" s="72"/>
      <c r="AN83" s="72"/>
      <c r="AO83" s="80"/>
      <c r="AP83" s="39">
        <v>3</v>
      </c>
      <c r="AQ83" s="72"/>
      <c r="AR83" s="72"/>
      <c r="AS83" s="72"/>
      <c r="AT83" s="72"/>
      <c r="AU83" s="72"/>
      <c r="AV83" s="72"/>
      <c r="AW83" s="72"/>
      <c r="AX83" s="72"/>
      <c r="AY83" s="72"/>
      <c r="AZ83" s="69">
        <f t="shared" si="16"/>
        <v>32</v>
      </c>
      <c r="BA83" s="78" t="s">
        <v>302</v>
      </c>
      <c r="BB83" s="72" t="s">
        <v>192</v>
      </c>
      <c r="BC83" s="72" t="s">
        <v>230</v>
      </c>
      <c r="BD83" s="92" t="s">
        <v>308</v>
      </c>
      <c r="BE83" s="72" t="s">
        <v>303</v>
      </c>
      <c r="BF83" s="92"/>
      <c r="BG83" s="77" t="s">
        <v>186</v>
      </c>
      <c r="BH83" s="79"/>
      <c r="BI83" s="72" t="s">
        <v>272</v>
      </c>
      <c r="BJ83" s="72" t="s">
        <v>230</v>
      </c>
      <c r="BK83" s="72" t="s">
        <v>302</v>
      </c>
      <c r="BL83" s="92" t="s">
        <v>303</v>
      </c>
      <c r="BM83" s="78" t="s">
        <v>316</v>
      </c>
      <c r="BN83" s="92" t="s">
        <v>153</v>
      </c>
      <c r="BO83" s="77" t="s">
        <v>153</v>
      </c>
      <c r="BP83" s="79"/>
      <c r="BQ83" s="72" t="s">
        <v>303</v>
      </c>
      <c r="BR83" s="72" t="s">
        <v>303</v>
      </c>
      <c r="BS83" s="78" t="s">
        <v>186</v>
      </c>
      <c r="BT83" s="92" t="s">
        <v>192</v>
      </c>
      <c r="BU83" s="72" t="s">
        <v>327</v>
      </c>
      <c r="BV83" s="92" t="s">
        <v>183</v>
      </c>
      <c r="BW83" s="77" t="s">
        <v>183</v>
      </c>
      <c r="BX83" s="79"/>
      <c r="BY83" s="78" t="s">
        <v>192</v>
      </c>
      <c r="BZ83" s="72" t="s">
        <v>192</v>
      </c>
      <c r="CA83" s="72" t="s">
        <v>272</v>
      </c>
      <c r="CB83" s="92" t="s">
        <v>308</v>
      </c>
      <c r="CC83" s="72" t="s">
        <v>153</v>
      </c>
      <c r="CD83" s="92" t="s">
        <v>302</v>
      </c>
      <c r="CE83" s="77"/>
      <c r="CF83" s="79"/>
      <c r="CG83" s="78" t="s">
        <v>316</v>
      </c>
      <c r="CH83" s="72" t="s">
        <v>192</v>
      </c>
      <c r="CI83" s="72" t="s">
        <v>230</v>
      </c>
      <c r="CJ83" s="92" t="s">
        <v>316</v>
      </c>
      <c r="CK83" s="72" t="s">
        <v>303</v>
      </c>
      <c r="CL83" s="92" t="s">
        <v>302</v>
      </c>
      <c r="CM83" s="77"/>
      <c r="CN83" s="79"/>
      <c r="CP83" s="111">
        <f t="shared" si="9"/>
        <v>3</v>
      </c>
    </row>
    <row r="84" spans="1:94" ht="15.75" customHeight="1" thickBot="1" x14ac:dyDescent="0.3">
      <c r="A84" s="18" t="s">
        <v>41</v>
      </c>
      <c r="B84" s="28">
        <v>21</v>
      </c>
      <c r="C84" s="114" t="s">
        <v>67</v>
      </c>
      <c r="D84" s="116"/>
      <c r="E84" s="39">
        <v>1</v>
      </c>
      <c r="F84" s="81"/>
      <c r="G84" s="81">
        <v>5</v>
      </c>
      <c r="H84" s="81"/>
      <c r="I84" s="39">
        <v>4</v>
      </c>
      <c r="J84" s="81"/>
      <c r="K84" s="81"/>
      <c r="L84" s="81"/>
      <c r="M84" s="81"/>
      <c r="N84" s="81">
        <v>2</v>
      </c>
      <c r="O84" s="81"/>
      <c r="P84" s="81"/>
      <c r="Q84" s="81"/>
      <c r="R84" s="81">
        <v>5</v>
      </c>
      <c r="S84" s="81"/>
      <c r="T84" s="81"/>
      <c r="U84" s="81"/>
      <c r="V84" s="81"/>
      <c r="W84" s="81"/>
      <c r="X84" s="81"/>
      <c r="Y84" s="81">
        <v>3</v>
      </c>
      <c r="Z84" s="81"/>
      <c r="AA84" s="81">
        <v>3</v>
      </c>
      <c r="AB84" s="81"/>
      <c r="AC84" s="81"/>
      <c r="AD84" s="81"/>
      <c r="AE84" s="81"/>
      <c r="AF84" s="81"/>
      <c r="AG84" s="81"/>
      <c r="AH84" s="39" t="str">
        <f>IF(AND(COUNTIF(C84,"*ė")+COUNTIF(C84,"*a")&gt;=1,AG84&gt;0),"m"," ")</f>
        <v xml:space="preserve"> </v>
      </c>
      <c r="AI84" s="39" t="str">
        <f t="shared" si="15"/>
        <v xml:space="preserve"> </v>
      </c>
      <c r="AJ84" s="39">
        <v>2</v>
      </c>
      <c r="AK84" s="39" t="str">
        <f t="shared" si="12"/>
        <v xml:space="preserve"> </v>
      </c>
      <c r="AL84" s="39" t="str">
        <f t="shared" si="14"/>
        <v>b</v>
      </c>
      <c r="AM84" s="81"/>
      <c r="AN84" s="81"/>
      <c r="AO84" s="81"/>
      <c r="AP84" s="81"/>
      <c r="AQ84" s="81"/>
      <c r="AR84" s="81">
        <v>3</v>
      </c>
      <c r="AS84" s="82"/>
      <c r="AT84" s="72"/>
      <c r="AU84" s="72"/>
      <c r="AV84" s="72"/>
      <c r="AW84" s="72"/>
      <c r="AX84" s="72"/>
      <c r="AY84" s="72"/>
      <c r="AZ84" s="69">
        <f t="shared" si="16"/>
        <v>28</v>
      </c>
      <c r="BA84" s="78" t="s">
        <v>302</v>
      </c>
      <c r="BB84" s="72" t="s">
        <v>192</v>
      </c>
      <c r="BC84" s="92"/>
      <c r="BD84" s="92" t="s">
        <v>315</v>
      </c>
      <c r="BE84" s="72" t="s">
        <v>303</v>
      </c>
      <c r="BF84" s="92" t="s">
        <v>175</v>
      </c>
      <c r="BG84" s="77" t="s">
        <v>177</v>
      </c>
      <c r="BH84" s="79"/>
      <c r="BI84" s="72" t="s">
        <v>272</v>
      </c>
      <c r="BJ84" s="72"/>
      <c r="BK84" s="92" t="s">
        <v>302</v>
      </c>
      <c r="BL84" s="92" t="s">
        <v>303</v>
      </c>
      <c r="BM84" s="78" t="s">
        <v>211</v>
      </c>
      <c r="BN84" s="92" t="s">
        <v>317</v>
      </c>
      <c r="BO84" s="77" t="s">
        <v>317</v>
      </c>
      <c r="BP84" s="79"/>
      <c r="BQ84" s="72" t="s">
        <v>303</v>
      </c>
      <c r="BR84" s="92" t="s">
        <v>303</v>
      </c>
      <c r="BS84" s="78" t="s">
        <v>175</v>
      </c>
      <c r="BT84" s="92" t="s">
        <v>192</v>
      </c>
      <c r="BU84" s="72" t="s">
        <v>327</v>
      </c>
      <c r="BV84" s="92"/>
      <c r="BW84" s="77"/>
      <c r="BX84" s="79"/>
      <c r="BY84" s="78" t="s">
        <v>192</v>
      </c>
      <c r="BZ84" s="72" t="s">
        <v>192</v>
      </c>
      <c r="CA84" s="92" t="s">
        <v>272</v>
      </c>
      <c r="CB84" s="92" t="s">
        <v>315</v>
      </c>
      <c r="CC84" s="72" t="s">
        <v>317</v>
      </c>
      <c r="CD84" s="92" t="s">
        <v>302</v>
      </c>
      <c r="CE84" s="77"/>
      <c r="CF84" s="79"/>
      <c r="CG84" s="78" t="s">
        <v>211</v>
      </c>
      <c r="CH84" s="92" t="s">
        <v>192</v>
      </c>
      <c r="CI84" s="72"/>
      <c r="CJ84" s="92" t="s">
        <v>315</v>
      </c>
      <c r="CK84" s="72" t="s">
        <v>303</v>
      </c>
      <c r="CL84" s="92" t="s">
        <v>302</v>
      </c>
      <c r="CM84" s="77"/>
      <c r="CN84" s="79"/>
      <c r="CP84" s="111">
        <f t="shared" si="9"/>
        <v>0</v>
      </c>
    </row>
    <row r="85" spans="1:94" ht="19.5" customHeight="1" x14ac:dyDescent="0.25">
      <c r="AZ85" s="218" t="s">
        <v>150</v>
      </c>
      <c r="BA85" s="228" t="s">
        <v>145</v>
      </c>
      <c r="BB85" s="229"/>
      <c r="BC85" s="229"/>
      <c r="BD85" s="229"/>
      <c r="BE85" s="229"/>
      <c r="BF85" s="229"/>
      <c r="BG85" s="229"/>
      <c r="BH85" s="230"/>
      <c r="BI85" s="228" t="s">
        <v>146</v>
      </c>
      <c r="BJ85" s="229"/>
      <c r="BK85" s="229"/>
      <c r="BL85" s="229"/>
      <c r="BM85" s="229"/>
      <c r="BN85" s="229"/>
      <c r="BO85" s="229"/>
      <c r="BP85" s="230"/>
      <c r="BQ85" s="228" t="s">
        <v>147</v>
      </c>
      <c r="BR85" s="229"/>
      <c r="BS85" s="229"/>
      <c r="BT85" s="229"/>
      <c r="BU85" s="229"/>
      <c r="BV85" s="229"/>
      <c r="BW85" s="229"/>
      <c r="BX85" s="230"/>
      <c r="BY85" s="228" t="s">
        <v>148</v>
      </c>
      <c r="BZ85" s="229"/>
      <c r="CA85" s="229"/>
      <c r="CB85" s="229"/>
      <c r="CC85" s="229"/>
      <c r="CD85" s="229"/>
      <c r="CE85" s="229"/>
      <c r="CF85" s="230"/>
      <c r="CG85" s="228" t="s">
        <v>149</v>
      </c>
      <c r="CH85" s="229"/>
      <c r="CI85" s="231"/>
      <c r="CJ85" s="229"/>
      <c r="CK85" s="229"/>
      <c r="CL85" s="231"/>
      <c r="CM85" s="229"/>
      <c r="CN85" s="230"/>
      <c r="CP85" s="111">
        <f>COUNTIF(BA85:CN85,"tm*")</f>
        <v>0</v>
      </c>
    </row>
    <row r="86" spans="1:94" ht="19.5" customHeight="1" thickBot="1" x14ac:dyDescent="0.3">
      <c r="AZ86" s="219"/>
      <c r="BA86" s="66">
        <v>2</v>
      </c>
      <c r="BB86" s="65">
        <v>1</v>
      </c>
      <c r="BC86" s="65">
        <v>3</v>
      </c>
      <c r="BD86" s="65">
        <v>4</v>
      </c>
      <c r="BE86" s="65">
        <v>5</v>
      </c>
      <c r="BF86" s="65">
        <v>6</v>
      </c>
      <c r="BG86" s="65">
        <v>7</v>
      </c>
      <c r="BH86" s="67">
        <v>8</v>
      </c>
      <c r="BI86" s="66">
        <v>5</v>
      </c>
      <c r="BJ86" s="65">
        <v>2</v>
      </c>
      <c r="BK86" s="65">
        <v>3</v>
      </c>
      <c r="BL86" s="65">
        <v>1</v>
      </c>
      <c r="BM86" s="65"/>
      <c r="BN86" s="65">
        <v>6</v>
      </c>
      <c r="BO86" s="65"/>
      <c r="BP86" s="67">
        <v>8</v>
      </c>
      <c r="BQ86" s="66"/>
      <c r="BR86" s="65">
        <v>1</v>
      </c>
      <c r="BS86" s="65">
        <v>3</v>
      </c>
      <c r="BT86" s="65">
        <v>5</v>
      </c>
      <c r="BU86" s="65">
        <v>6</v>
      </c>
      <c r="BV86" s="65">
        <v>4</v>
      </c>
      <c r="BW86" s="65">
        <v>7</v>
      </c>
      <c r="BX86" s="67">
        <v>8</v>
      </c>
      <c r="BY86" s="66">
        <v>1</v>
      </c>
      <c r="BZ86" s="65">
        <v>8</v>
      </c>
      <c r="CA86" s="65">
        <v>2</v>
      </c>
      <c r="CB86" s="65">
        <v>4</v>
      </c>
      <c r="CC86" s="65">
        <v>5</v>
      </c>
      <c r="CD86" s="65">
        <v>6</v>
      </c>
      <c r="CE86" s="65">
        <v>7</v>
      </c>
      <c r="CF86" s="67"/>
      <c r="CG86" s="66">
        <v>1</v>
      </c>
      <c r="CH86" s="65">
        <v>2</v>
      </c>
      <c r="CI86" s="65">
        <v>3</v>
      </c>
      <c r="CJ86" s="65">
        <v>4</v>
      </c>
      <c r="CK86" s="65"/>
      <c r="CL86" s="65">
        <v>5</v>
      </c>
      <c r="CM86" s="65">
        <v>7</v>
      </c>
      <c r="CN86" s="67">
        <v>8</v>
      </c>
      <c r="CP86" s="111">
        <f t="shared" ref="CP86:CP117" si="18">COUNTIF(BB86:CN86,"tm*")</f>
        <v>0</v>
      </c>
    </row>
    <row r="87" spans="1:94" ht="15.75" customHeight="1" x14ac:dyDescent="0.25">
      <c r="AZ87" s="84" t="s">
        <v>151</v>
      </c>
      <c r="BA87" s="78" t="s">
        <v>152</v>
      </c>
      <c r="BB87" s="72" t="s">
        <v>154</v>
      </c>
      <c r="BC87" s="72" t="s">
        <v>153</v>
      </c>
      <c r="BD87" s="72" t="s">
        <v>155</v>
      </c>
      <c r="BE87" s="72" t="s">
        <v>156</v>
      </c>
      <c r="BF87" s="72" t="s">
        <v>157</v>
      </c>
      <c r="BG87" s="72" t="s">
        <v>157</v>
      </c>
      <c r="BH87" s="96"/>
      <c r="BI87" s="78" t="s">
        <v>158</v>
      </c>
      <c r="BJ87" s="72" t="s">
        <v>154</v>
      </c>
      <c r="BK87" s="72" t="s">
        <v>154</v>
      </c>
      <c r="BL87" s="72" t="s">
        <v>81</v>
      </c>
      <c r="BM87" s="72" t="s">
        <v>156</v>
      </c>
      <c r="BN87" s="72" t="s">
        <v>159</v>
      </c>
      <c r="BO87" s="72" t="s">
        <v>160</v>
      </c>
      <c r="BP87" s="96"/>
      <c r="BQ87" s="78" t="s">
        <v>157</v>
      </c>
      <c r="BR87" s="72" t="s">
        <v>158</v>
      </c>
      <c r="BS87" s="72" t="s">
        <v>154</v>
      </c>
      <c r="BT87" s="72" t="s">
        <v>156</v>
      </c>
      <c r="BU87" s="72" t="s">
        <v>152</v>
      </c>
      <c r="BV87" s="72"/>
      <c r="BW87" s="72"/>
      <c r="BX87" s="96"/>
      <c r="BY87" s="78" t="s">
        <v>153</v>
      </c>
      <c r="BZ87" s="72" t="s">
        <v>153</v>
      </c>
      <c r="CA87" s="72" t="s">
        <v>161</v>
      </c>
      <c r="CB87" s="72" t="s">
        <v>152</v>
      </c>
      <c r="CC87" s="72" t="s">
        <v>152</v>
      </c>
      <c r="CD87" s="72" t="s">
        <v>81</v>
      </c>
      <c r="CE87" s="72"/>
      <c r="CF87" s="96"/>
      <c r="CG87" s="78"/>
      <c r="CH87" s="72" t="s">
        <v>156</v>
      </c>
      <c r="CI87" s="72" t="s">
        <v>154</v>
      </c>
      <c r="CJ87" s="72" t="s">
        <v>158</v>
      </c>
      <c r="CK87" s="72" t="s">
        <v>162</v>
      </c>
      <c r="CL87" s="72"/>
      <c r="CM87" s="72"/>
      <c r="CN87" s="96"/>
      <c r="CP87" s="111">
        <f t="shared" si="18"/>
        <v>3</v>
      </c>
    </row>
    <row r="88" spans="1:94" ht="15.75" customHeight="1" x14ac:dyDescent="0.25">
      <c r="AZ88" s="70" t="s">
        <v>163</v>
      </c>
      <c r="BA88" s="78" t="s">
        <v>152</v>
      </c>
      <c r="BB88" s="72" t="s">
        <v>165</v>
      </c>
      <c r="BC88" s="72" t="s">
        <v>164</v>
      </c>
      <c r="BD88" s="72"/>
      <c r="BE88" s="72" t="s">
        <v>166</v>
      </c>
      <c r="BF88" s="72" t="s">
        <v>162</v>
      </c>
      <c r="BG88" s="72" t="s">
        <v>166</v>
      </c>
      <c r="BH88" s="96"/>
      <c r="BI88" s="78"/>
      <c r="BJ88" s="72" t="s">
        <v>154</v>
      </c>
      <c r="BK88" s="72" t="s">
        <v>154</v>
      </c>
      <c r="BL88" s="72" t="s">
        <v>81</v>
      </c>
      <c r="BM88" s="72" t="s">
        <v>167</v>
      </c>
      <c r="BO88" s="72" t="s">
        <v>164</v>
      </c>
      <c r="BP88" s="96"/>
      <c r="BQ88" s="78" t="s">
        <v>168</v>
      </c>
      <c r="BR88" s="72"/>
      <c r="BS88" s="72" t="s">
        <v>154</v>
      </c>
      <c r="BT88" s="72" t="s">
        <v>167</v>
      </c>
      <c r="BU88" s="72" t="s">
        <v>152</v>
      </c>
      <c r="BV88" s="72" t="s">
        <v>160</v>
      </c>
      <c r="BW88" s="72" t="s">
        <v>162</v>
      </c>
      <c r="BX88" s="96"/>
      <c r="BY88" s="78" t="s">
        <v>166</v>
      </c>
      <c r="BZ88" s="72" t="s">
        <v>171</v>
      </c>
      <c r="CA88" s="72" t="s">
        <v>169</v>
      </c>
      <c r="CB88" s="72" t="s">
        <v>152</v>
      </c>
      <c r="CC88" s="72" t="s">
        <v>152</v>
      </c>
      <c r="CD88" s="72" t="s">
        <v>81</v>
      </c>
      <c r="CE88" s="72"/>
      <c r="CF88" s="96"/>
      <c r="CG88" s="72" t="s">
        <v>328</v>
      </c>
      <c r="CH88" s="72" t="s">
        <v>167</v>
      </c>
      <c r="CI88" s="72" t="s">
        <v>154</v>
      </c>
      <c r="CJ88" s="72"/>
      <c r="CK88" s="72" t="s">
        <v>168</v>
      </c>
      <c r="CL88" s="72" t="s">
        <v>170</v>
      </c>
      <c r="CM88" s="72"/>
      <c r="CN88" s="96"/>
      <c r="CP88" s="111">
        <f t="shared" si="18"/>
        <v>0</v>
      </c>
    </row>
    <row r="89" spans="1:94" ht="15.75" customHeight="1" x14ac:dyDescent="0.25">
      <c r="AZ89" s="70" t="s">
        <v>172</v>
      </c>
      <c r="BA89" s="78" t="s">
        <v>173</v>
      </c>
      <c r="BB89" s="72" t="s">
        <v>154</v>
      </c>
      <c r="BC89" s="72" t="s">
        <v>166</v>
      </c>
      <c r="BD89" s="72" t="s">
        <v>155</v>
      </c>
      <c r="BE89" s="72" t="s">
        <v>174</v>
      </c>
      <c r="BF89" s="72" t="s">
        <v>166</v>
      </c>
      <c r="BG89" s="72"/>
      <c r="BH89" s="96"/>
      <c r="BI89" s="78" t="s">
        <v>158</v>
      </c>
      <c r="BJ89" s="72" t="s">
        <v>154</v>
      </c>
      <c r="BK89" s="72" t="s">
        <v>154</v>
      </c>
      <c r="BL89" s="72" t="s">
        <v>175</v>
      </c>
      <c r="BM89" s="72" t="s">
        <v>174</v>
      </c>
      <c r="BN89" s="72" t="s">
        <v>159</v>
      </c>
      <c r="BO89" s="72"/>
      <c r="BP89" s="96"/>
      <c r="BQ89" s="78" t="s">
        <v>176</v>
      </c>
      <c r="BR89" s="72" t="s">
        <v>158</v>
      </c>
      <c r="BS89" s="72" t="s">
        <v>154</v>
      </c>
      <c r="BT89" s="72" t="s">
        <v>174</v>
      </c>
      <c r="BU89" s="72" t="s">
        <v>173</v>
      </c>
      <c r="BV89" s="72" t="s">
        <v>160</v>
      </c>
      <c r="BW89" s="72" t="s">
        <v>162</v>
      </c>
      <c r="BX89" s="96"/>
      <c r="BY89" s="78"/>
      <c r="BZ89" s="72" t="s">
        <v>166</v>
      </c>
      <c r="CA89" s="72" t="s">
        <v>161</v>
      </c>
      <c r="CB89" s="72" t="s">
        <v>173</v>
      </c>
      <c r="CC89" s="72" t="s">
        <v>173</v>
      </c>
      <c r="CD89" s="72" t="s">
        <v>177</v>
      </c>
      <c r="CE89" s="72" t="s">
        <v>177</v>
      </c>
      <c r="CF89" s="96"/>
      <c r="CG89" s="78" t="s">
        <v>173</v>
      </c>
      <c r="CH89" s="72" t="s">
        <v>174</v>
      </c>
      <c r="CI89" s="72" t="s">
        <v>154</v>
      </c>
      <c r="CJ89" s="72" t="s">
        <v>158</v>
      </c>
      <c r="CK89" s="72" t="s">
        <v>176</v>
      </c>
      <c r="CL89" s="72"/>
      <c r="CM89" s="72"/>
      <c r="CN89" s="96"/>
      <c r="CP89" s="111">
        <f t="shared" si="18"/>
        <v>0</v>
      </c>
    </row>
    <row r="90" spans="1:94" ht="15.75" customHeight="1" x14ac:dyDescent="0.25">
      <c r="AZ90" s="70" t="s">
        <v>178</v>
      </c>
      <c r="BA90" s="78" t="s">
        <v>173</v>
      </c>
      <c r="BB90" s="72" t="s">
        <v>154</v>
      </c>
      <c r="BC90" s="72" t="s">
        <v>153</v>
      </c>
      <c r="BD90" s="72" t="s">
        <v>155</v>
      </c>
      <c r="BE90" s="72"/>
      <c r="BF90" s="72" t="s">
        <v>157</v>
      </c>
      <c r="BG90" s="72" t="s">
        <v>157</v>
      </c>
      <c r="BH90" s="96"/>
      <c r="BI90" s="78" t="s">
        <v>158</v>
      </c>
      <c r="BJ90" s="72" t="s">
        <v>154</v>
      </c>
      <c r="BK90" s="72" t="s">
        <v>154</v>
      </c>
      <c r="BL90" s="72" t="s">
        <v>160</v>
      </c>
      <c r="BM90" s="72" t="s">
        <v>167</v>
      </c>
      <c r="BN90" s="72" t="s">
        <v>159</v>
      </c>
      <c r="BO90" s="72"/>
      <c r="BP90" s="96"/>
      <c r="BQ90" s="78" t="s">
        <v>157</v>
      </c>
      <c r="BR90" s="72" t="s">
        <v>158</v>
      </c>
      <c r="BS90" s="72" t="s">
        <v>154</v>
      </c>
      <c r="BT90" s="72" t="s">
        <v>167</v>
      </c>
      <c r="BU90" s="72" t="s">
        <v>173</v>
      </c>
      <c r="BV90" s="72" t="s">
        <v>177</v>
      </c>
      <c r="BW90" s="72" t="s">
        <v>177</v>
      </c>
      <c r="BX90" s="96"/>
      <c r="BY90" s="78" t="s">
        <v>153</v>
      </c>
      <c r="BZ90" s="72" t="s">
        <v>153</v>
      </c>
      <c r="CA90" s="72" t="s">
        <v>175</v>
      </c>
      <c r="CB90" s="72" t="s">
        <v>173</v>
      </c>
      <c r="CC90" s="72" t="s">
        <v>173</v>
      </c>
      <c r="CD90" s="72"/>
      <c r="CE90" s="72"/>
      <c r="CF90" s="96"/>
      <c r="CG90" s="78" t="s">
        <v>173</v>
      </c>
      <c r="CH90" s="72" t="s">
        <v>167</v>
      </c>
      <c r="CI90" s="72" t="s">
        <v>154</v>
      </c>
      <c r="CJ90" s="72" t="s">
        <v>158</v>
      </c>
      <c r="CK90" s="72" t="s">
        <v>162</v>
      </c>
      <c r="CL90" s="72"/>
      <c r="CM90" s="72"/>
      <c r="CN90" s="96"/>
      <c r="CP90" s="111">
        <f t="shared" si="18"/>
        <v>3</v>
      </c>
    </row>
    <row r="91" spans="1:94" ht="15.75" customHeight="1" x14ac:dyDescent="0.25">
      <c r="AZ91" s="70" t="s">
        <v>179</v>
      </c>
      <c r="BA91" s="78" t="s">
        <v>173</v>
      </c>
      <c r="BB91" s="72" t="s">
        <v>154</v>
      </c>
      <c r="BC91" s="72" t="s">
        <v>157</v>
      </c>
      <c r="BD91" s="72" t="s">
        <v>155</v>
      </c>
      <c r="BE91" s="72" t="s">
        <v>174</v>
      </c>
      <c r="BF91" s="72"/>
      <c r="BG91" s="72"/>
      <c r="BH91" s="96"/>
      <c r="BI91" s="78" t="s">
        <v>158</v>
      </c>
      <c r="BJ91" s="72" t="s">
        <v>154</v>
      </c>
      <c r="BK91" s="72" t="s">
        <v>154</v>
      </c>
      <c r="BL91" s="72" t="s">
        <v>180</v>
      </c>
      <c r="BM91" s="72" t="s">
        <v>174</v>
      </c>
      <c r="BN91" s="72" t="s">
        <v>159</v>
      </c>
      <c r="BO91" s="72" t="s">
        <v>160</v>
      </c>
      <c r="BP91" s="96"/>
      <c r="BQ91" s="78"/>
      <c r="BR91" s="72" t="s">
        <v>158</v>
      </c>
      <c r="BS91" s="72" t="s">
        <v>154</v>
      </c>
      <c r="BT91" s="72" t="s">
        <v>174</v>
      </c>
      <c r="BU91" s="72" t="s">
        <v>173</v>
      </c>
      <c r="BV91" s="72" t="s">
        <v>177</v>
      </c>
      <c r="BW91" s="72" t="s">
        <v>177</v>
      </c>
      <c r="BX91" s="96"/>
      <c r="BY91" s="78" t="s">
        <v>157</v>
      </c>
      <c r="BZ91" s="72" t="s">
        <v>157</v>
      </c>
      <c r="CA91" s="72" t="s">
        <v>175</v>
      </c>
      <c r="CB91" s="72" t="s">
        <v>173</v>
      </c>
      <c r="CC91" s="72" t="s">
        <v>173</v>
      </c>
      <c r="CD91" s="72" t="s">
        <v>180</v>
      </c>
      <c r="CE91" s="72" t="s">
        <v>180</v>
      </c>
      <c r="CF91" s="96"/>
      <c r="CG91" s="78" t="s">
        <v>173</v>
      </c>
      <c r="CH91" s="72" t="s">
        <v>174</v>
      </c>
      <c r="CI91" s="72" t="s">
        <v>154</v>
      </c>
      <c r="CJ91" s="72" t="s">
        <v>158</v>
      </c>
      <c r="CK91" s="72" t="s">
        <v>162</v>
      </c>
      <c r="CL91" s="72"/>
      <c r="CM91" s="72"/>
      <c r="CN91" s="96"/>
      <c r="CP91" s="111">
        <f t="shared" si="18"/>
        <v>3</v>
      </c>
    </row>
    <row r="92" spans="1:94" ht="15.75" customHeight="1" x14ac:dyDescent="0.25">
      <c r="AZ92" s="70" t="s">
        <v>181</v>
      </c>
      <c r="BA92" s="78" t="s">
        <v>173</v>
      </c>
      <c r="BB92" s="72" t="s">
        <v>154</v>
      </c>
      <c r="BC92" s="72" t="s">
        <v>182</v>
      </c>
      <c r="BD92" s="72" t="s">
        <v>155</v>
      </c>
      <c r="BE92" s="72" t="s">
        <v>174</v>
      </c>
      <c r="BF92" s="72" t="s">
        <v>183</v>
      </c>
      <c r="BG92" s="72" t="s">
        <v>183</v>
      </c>
      <c r="BH92" s="96"/>
      <c r="BI92" s="78" t="s">
        <v>184</v>
      </c>
      <c r="BJ92" s="72" t="s">
        <v>154</v>
      </c>
      <c r="BK92" s="72" t="s">
        <v>154</v>
      </c>
      <c r="BL92" s="72"/>
      <c r="BM92" s="72" t="s">
        <v>174</v>
      </c>
      <c r="BN92" s="72" t="s">
        <v>159</v>
      </c>
      <c r="BO92" s="72"/>
      <c r="BP92" s="96"/>
      <c r="BQ92" s="78" t="s">
        <v>182</v>
      </c>
      <c r="BR92" s="72" t="s">
        <v>184</v>
      </c>
      <c r="BS92" s="72" t="s">
        <v>154</v>
      </c>
      <c r="BT92" s="72" t="s">
        <v>174</v>
      </c>
      <c r="BU92" s="72" t="s">
        <v>173</v>
      </c>
      <c r="BV92" s="72" t="s">
        <v>177</v>
      </c>
      <c r="BW92" s="72" t="s">
        <v>177</v>
      </c>
      <c r="BX92" s="96"/>
      <c r="BY92" s="78" t="s">
        <v>182</v>
      </c>
      <c r="BZ92" s="72" t="s">
        <v>160</v>
      </c>
      <c r="CA92" s="72" t="s">
        <v>177</v>
      </c>
      <c r="CB92" s="72" t="s">
        <v>173</v>
      </c>
      <c r="CC92" s="72" t="s">
        <v>173</v>
      </c>
      <c r="CD92" s="72"/>
      <c r="CE92" s="72"/>
      <c r="CF92" s="96"/>
      <c r="CG92" s="78" t="s">
        <v>173</v>
      </c>
      <c r="CH92" s="72" t="s">
        <v>174</v>
      </c>
      <c r="CI92" s="72" t="s">
        <v>154</v>
      </c>
      <c r="CJ92" s="72" t="s">
        <v>184</v>
      </c>
      <c r="CK92" s="72" t="s">
        <v>162</v>
      </c>
      <c r="CL92" s="72"/>
      <c r="CM92" s="72"/>
      <c r="CN92" s="96"/>
      <c r="CP92" s="111">
        <f t="shared" si="18"/>
        <v>3</v>
      </c>
    </row>
    <row r="93" spans="1:94" ht="15.75" x14ac:dyDescent="0.25">
      <c r="AZ93" s="70" t="s">
        <v>185</v>
      </c>
      <c r="BA93" s="78" t="s">
        <v>173</v>
      </c>
      <c r="BB93" s="72" t="s">
        <v>154</v>
      </c>
      <c r="BC93" s="72" t="s">
        <v>164</v>
      </c>
      <c r="BD93" s="72" t="s">
        <v>186</v>
      </c>
      <c r="BE93" s="72" t="s">
        <v>174</v>
      </c>
      <c r="BF93" s="72" t="s">
        <v>187</v>
      </c>
      <c r="BG93" s="72" t="s">
        <v>187</v>
      </c>
      <c r="BH93" s="96"/>
      <c r="BI93" s="78" t="s">
        <v>188</v>
      </c>
      <c r="BJ93" s="72" t="s">
        <v>154</v>
      </c>
      <c r="BK93" s="72" t="s">
        <v>154</v>
      </c>
      <c r="BL93" s="72" t="s">
        <v>160</v>
      </c>
      <c r="BM93" s="72" t="s">
        <v>174</v>
      </c>
      <c r="BN93" s="72" t="s">
        <v>159</v>
      </c>
      <c r="BO93" s="72" t="s">
        <v>187</v>
      </c>
      <c r="BP93" s="96"/>
      <c r="BQ93" s="78" t="s">
        <v>189</v>
      </c>
      <c r="BR93" s="72" t="s">
        <v>188</v>
      </c>
      <c r="BS93" s="72" t="s">
        <v>154</v>
      </c>
      <c r="BT93" s="72" t="s">
        <v>174</v>
      </c>
      <c r="BU93" s="72" t="s">
        <v>173</v>
      </c>
      <c r="BV93" s="72" t="s">
        <v>186</v>
      </c>
      <c r="BW93" s="72" t="s">
        <v>187</v>
      </c>
      <c r="BX93" s="96"/>
      <c r="BY93" s="78"/>
      <c r="BZ93" s="72" t="s">
        <v>164</v>
      </c>
      <c r="CA93" s="72" t="s">
        <v>164</v>
      </c>
      <c r="CB93" s="72" t="s">
        <v>173</v>
      </c>
      <c r="CC93" s="72" t="s">
        <v>173</v>
      </c>
      <c r="CD93" s="72"/>
      <c r="CE93" s="72"/>
      <c r="CF93" s="96"/>
      <c r="CG93" s="78" t="s">
        <v>173</v>
      </c>
      <c r="CH93" s="72" t="s">
        <v>174</v>
      </c>
      <c r="CI93" s="72" t="s">
        <v>154</v>
      </c>
      <c r="CJ93" s="72" t="s">
        <v>188</v>
      </c>
      <c r="CK93" s="72" t="s">
        <v>189</v>
      </c>
      <c r="CL93" s="72"/>
      <c r="CM93" s="72"/>
      <c r="CN93" s="96"/>
      <c r="CP93" s="111">
        <f t="shared" si="18"/>
        <v>0</v>
      </c>
    </row>
    <row r="94" spans="1:94" ht="15.75" x14ac:dyDescent="0.25">
      <c r="AZ94" s="70" t="s">
        <v>190</v>
      </c>
      <c r="BA94" s="78" t="s">
        <v>173</v>
      </c>
      <c r="BB94" s="72" t="s">
        <v>154</v>
      </c>
      <c r="BC94" s="72"/>
      <c r="BD94" s="72" t="s">
        <v>186</v>
      </c>
      <c r="BE94" s="72" t="s">
        <v>174</v>
      </c>
      <c r="BF94" s="72" t="s">
        <v>187</v>
      </c>
      <c r="BG94" s="72" t="s">
        <v>187</v>
      </c>
      <c r="BH94" s="96"/>
      <c r="BI94" s="78" t="s">
        <v>184</v>
      </c>
      <c r="BJ94" s="72" t="s">
        <v>154</v>
      </c>
      <c r="BK94" s="72" t="s">
        <v>154</v>
      </c>
      <c r="BL94" s="72"/>
      <c r="BM94" s="72" t="s">
        <v>174</v>
      </c>
      <c r="BN94" s="72" t="s">
        <v>159</v>
      </c>
      <c r="BO94" s="72" t="s">
        <v>187</v>
      </c>
      <c r="BP94" s="96"/>
      <c r="BQ94" s="78"/>
      <c r="BR94" s="72" t="s">
        <v>184</v>
      </c>
      <c r="BS94" s="72" t="s">
        <v>154</v>
      </c>
      <c r="BT94" s="72" t="s">
        <v>174</v>
      </c>
      <c r="BU94" s="72" t="s">
        <v>173</v>
      </c>
      <c r="BV94" s="72" t="s">
        <v>160</v>
      </c>
      <c r="BW94" s="72" t="s">
        <v>187</v>
      </c>
      <c r="BX94" s="96"/>
      <c r="BY94" s="78"/>
      <c r="BZ94" s="72" t="s">
        <v>166</v>
      </c>
      <c r="CA94" s="72" t="s">
        <v>166</v>
      </c>
      <c r="CB94" s="72" t="s">
        <v>173</v>
      </c>
      <c r="CC94" s="72" t="s">
        <v>173</v>
      </c>
      <c r="CD94" s="72"/>
      <c r="CE94" s="72"/>
      <c r="CF94" s="96"/>
      <c r="CG94" s="78" t="s">
        <v>173</v>
      </c>
      <c r="CH94" s="72" t="s">
        <v>174</v>
      </c>
      <c r="CI94" s="72" t="s">
        <v>154</v>
      </c>
      <c r="CJ94" s="72" t="s">
        <v>184</v>
      </c>
      <c r="CK94" s="72" t="s">
        <v>186</v>
      </c>
      <c r="CL94" s="72"/>
      <c r="CM94" s="72"/>
      <c r="CN94" s="96"/>
      <c r="CP94" s="111">
        <f t="shared" si="18"/>
        <v>0</v>
      </c>
    </row>
    <row r="95" spans="1:94" ht="15.75" customHeight="1" x14ac:dyDescent="0.25">
      <c r="AZ95" s="70" t="s">
        <v>191</v>
      </c>
      <c r="BA95" s="78" t="s">
        <v>173</v>
      </c>
      <c r="BB95" s="72" t="s">
        <v>154</v>
      </c>
      <c r="BC95" s="72" t="s">
        <v>164</v>
      </c>
      <c r="BD95" s="72"/>
      <c r="BE95" s="72" t="s">
        <v>174</v>
      </c>
      <c r="BF95" s="72" t="s">
        <v>162</v>
      </c>
      <c r="BG95" s="72" t="s">
        <v>166</v>
      </c>
      <c r="BH95" s="96"/>
      <c r="BI95" s="78" t="s">
        <v>188</v>
      </c>
      <c r="BJ95" s="72" t="s">
        <v>154</v>
      </c>
      <c r="BK95" s="72" t="s">
        <v>154</v>
      </c>
      <c r="BL95" s="72" t="s">
        <v>81</v>
      </c>
      <c r="BM95" s="72" t="s">
        <v>174</v>
      </c>
      <c r="BN95" s="72" t="s">
        <v>159</v>
      </c>
      <c r="BO95" s="72"/>
      <c r="BP95" s="96"/>
      <c r="BQ95" s="78"/>
      <c r="BR95" s="72" t="s">
        <v>188</v>
      </c>
      <c r="BS95" s="72" t="s">
        <v>154</v>
      </c>
      <c r="BT95" s="72" t="s">
        <v>174</v>
      </c>
      <c r="BU95" s="72" t="s">
        <v>192</v>
      </c>
      <c r="BV95" s="72" t="s">
        <v>160</v>
      </c>
      <c r="BW95" s="72" t="s">
        <v>162</v>
      </c>
      <c r="BX95" s="96"/>
      <c r="BY95" s="78" t="s">
        <v>164</v>
      </c>
      <c r="BZ95" s="72" t="s">
        <v>166</v>
      </c>
      <c r="CA95" s="72" t="s">
        <v>164</v>
      </c>
      <c r="CB95" s="72" t="s">
        <v>173</v>
      </c>
      <c r="CC95" s="72" t="s">
        <v>192</v>
      </c>
      <c r="CD95" s="72" t="s">
        <v>81</v>
      </c>
      <c r="CE95" s="72"/>
      <c r="CF95" s="96"/>
      <c r="CG95" s="78" t="s">
        <v>192</v>
      </c>
      <c r="CH95" s="72" t="s">
        <v>174</v>
      </c>
      <c r="CI95" s="72" t="s">
        <v>154</v>
      </c>
      <c r="CJ95" s="72" t="s">
        <v>188</v>
      </c>
      <c r="CK95" s="72"/>
      <c r="CL95" s="72"/>
      <c r="CM95" s="72"/>
      <c r="CN95" s="96"/>
      <c r="CP95" s="111">
        <f t="shared" si="18"/>
        <v>0</v>
      </c>
    </row>
    <row r="96" spans="1:94" ht="15.75" customHeight="1" x14ac:dyDescent="0.25">
      <c r="AZ96" s="70" t="s">
        <v>193</v>
      </c>
      <c r="BA96" s="78" t="s">
        <v>173</v>
      </c>
      <c r="BB96" s="72" t="s">
        <v>154</v>
      </c>
      <c r="BC96" s="72" t="s">
        <v>194</v>
      </c>
      <c r="BD96" s="72" t="s">
        <v>155</v>
      </c>
      <c r="BE96" s="72" t="s">
        <v>174</v>
      </c>
      <c r="BF96" s="72"/>
      <c r="BG96" s="72"/>
      <c r="BH96" s="96"/>
      <c r="BI96" s="78" t="s">
        <v>158</v>
      </c>
      <c r="BJ96" s="72" t="s">
        <v>154</v>
      </c>
      <c r="BK96" s="72" t="s">
        <v>154</v>
      </c>
      <c r="BL96" s="72" t="s">
        <v>180</v>
      </c>
      <c r="BM96" s="72" t="s">
        <v>174</v>
      </c>
      <c r="BN96" s="72" t="s">
        <v>159</v>
      </c>
      <c r="BO96" s="72" t="s">
        <v>164</v>
      </c>
      <c r="BP96" s="96"/>
      <c r="BQ96" s="78"/>
      <c r="BR96" s="72" t="s">
        <v>188</v>
      </c>
      <c r="BS96" s="72" t="s">
        <v>154</v>
      </c>
      <c r="BT96" s="72" t="s">
        <v>174</v>
      </c>
      <c r="BU96" s="72" t="s">
        <v>173</v>
      </c>
      <c r="BV96" s="72" t="s">
        <v>177</v>
      </c>
      <c r="BW96" s="72" t="s">
        <v>177</v>
      </c>
      <c r="BX96" s="96"/>
      <c r="BY96" s="78"/>
      <c r="BZ96" s="72" t="s">
        <v>160</v>
      </c>
      <c r="CA96" s="72" t="s">
        <v>175</v>
      </c>
      <c r="CB96" s="72" t="s">
        <v>173</v>
      </c>
      <c r="CC96" s="72" t="s">
        <v>173</v>
      </c>
      <c r="CD96" s="72" t="s">
        <v>180</v>
      </c>
      <c r="CE96" s="72" t="s">
        <v>180</v>
      </c>
      <c r="CF96" s="96"/>
      <c r="CG96" s="78" t="s">
        <v>173</v>
      </c>
      <c r="CH96" s="72" t="s">
        <v>174</v>
      </c>
      <c r="CI96" s="72" t="s">
        <v>154</v>
      </c>
      <c r="CJ96" s="72" t="s">
        <v>188</v>
      </c>
      <c r="CK96" s="72" t="s">
        <v>155</v>
      </c>
      <c r="CL96" s="72" t="s">
        <v>164</v>
      </c>
      <c r="CM96" s="72"/>
      <c r="CN96" s="96"/>
      <c r="CP96" s="111">
        <f t="shared" si="18"/>
        <v>0</v>
      </c>
    </row>
    <row r="97" spans="52:94" ht="15.75" customHeight="1" x14ac:dyDescent="0.25">
      <c r="AZ97" s="70" t="s">
        <v>195</v>
      </c>
      <c r="BA97" s="78" t="s">
        <v>173</v>
      </c>
      <c r="BB97" s="72" t="s">
        <v>165</v>
      </c>
      <c r="BC97" s="72" t="s">
        <v>164</v>
      </c>
      <c r="BD97" s="72" t="s">
        <v>162</v>
      </c>
      <c r="BE97" s="72"/>
      <c r="BF97" s="72"/>
      <c r="BG97" s="72"/>
      <c r="BH97" s="96"/>
      <c r="BI97" s="78" t="s">
        <v>184</v>
      </c>
      <c r="BJ97" s="72" t="s">
        <v>154</v>
      </c>
      <c r="BK97" s="72" t="s">
        <v>154</v>
      </c>
      <c r="BL97" s="72" t="s">
        <v>81</v>
      </c>
      <c r="BM97" s="72" t="s">
        <v>167</v>
      </c>
      <c r="BN97" s="72"/>
      <c r="BO97" s="72"/>
      <c r="BP97" s="96"/>
      <c r="BQ97" s="78" t="s">
        <v>168</v>
      </c>
      <c r="BR97" s="72" t="s">
        <v>184</v>
      </c>
      <c r="BS97" s="72" t="s">
        <v>154</v>
      </c>
      <c r="BT97" s="72" t="s">
        <v>167</v>
      </c>
      <c r="BU97" s="72" t="s">
        <v>173</v>
      </c>
      <c r="BV97" s="72" t="s">
        <v>160</v>
      </c>
      <c r="BW97" s="72" t="s">
        <v>162</v>
      </c>
      <c r="BX97" s="96"/>
      <c r="BY97" s="78" t="s">
        <v>164</v>
      </c>
      <c r="BZ97" s="72" t="s">
        <v>171</v>
      </c>
      <c r="CA97" s="72" t="s">
        <v>164</v>
      </c>
      <c r="CB97" s="72" t="s">
        <v>173</v>
      </c>
      <c r="CC97" s="72" t="s">
        <v>173</v>
      </c>
      <c r="CD97" s="72" t="s">
        <v>81</v>
      </c>
      <c r="CE97" s="72"/>
      <c r="CF97" s="96"/>
      <c r="CG97" s="78" t="s">
        <v>173</v>
      </c>
      <c r="CH97" s="72" t="s">
        <v>167</v>
      </c>
      <c r="CI97" s="72" t="s">
        <v>154</v>
      </c>
      <c r="CJ97" s="72" t="s">
        <v>184</v>
      </c>
      <c r="CK97" s="72" t="s">
        <v>168</v>
      </c>
      <c r="CL97" s="72" t="s">
        <v>170</v>
      </c>
      <c r="CM97" s="72"/>
      <c r="CN97" s="96"/>
      <c r="CP97" s="111">
        <f t="shared" si="18"/>
        <v>0</v>
      </c>
    </row>
    <row r="98" spans="52:94" ht="15.75" x14ac:dyDescent="0.25">
      <c r="AZ98" s="70" t="s">
        <v>196</v>
      </c>
      <c r="BA98" s="78" t="s">
        <v>173</v>
      </c>
      <c r="BB98" s="72" t="s">
        <v>154</v>
      </c>
      <c r="BC98" s="72" t="s">
        <v>166</v>
      </c>
      <c r="BD98" s="72" t="s">
        <v>186</v>
      </c>
      <c r="BE98" s="72" t="s">
        <v>174</v>
      </c>
      <c r="BF98" s="72" t="s">
        <v>187</v>
      </c>
      <c r="BG98" s="72" t="s">
        <v>187</v>
      </c>
      <c r="BH98" s="96"/>
      <c r="BI98" s="78"/>
      <c r="BJ98" s="72" t="s">
        <v>154</v>
      </c>
      <c r="BK98" s="72" t="s">
        <v>154</v>
      </c>
      <c r="BL98" s="72" t="s">
        <v>180</v>
      </c>
      <c r="BM98" s="72" t="s">
        <v>174</v>
      </c>
      <c r="BN98" s="72" t="s">
        <v>159</v>
      </c>
      <c r="BO98" s="72" t="s">
        <v>187</v>
      </c>
      <c r="BP98" s="96"/>
      <c r="BQ98" s="78" t="s">
        <v>176</v>
      </c>
      <c r="BR98" s="72"/>
      <c r="BS98" s="72" t="s">
        <v>154</v>
      </c>
      <c r="BT98" s="72" t="s">
        <v>174</v>
      </c>
      <c r="BU98" s="72" t="s">
        <v>173</v>
      </c>
      <c r="BV98" s="72" t="s">
        <v>186</v>
      </c>
      <c r="BW98" s="72" t="s">
        <v>187</v>
      </c>
      <c r="BX98" s="96"/>
      <c r="BY98" s="78"/>
      <c r="BZ98" s="72" t="s">
        <v>160</v>
      </c>
      <c r="CA98" s="72" t="s">
        <v>166</v>
      </c>
      <c r="CB98" s="72" t="s">
        <v>173</v>
      </c>
      <c r="CC98" s="72" t="s">
        <v>173</v>
      </c>
      <c r="CD98" s="72" t="s">
        <v>180</v>
      </c>
      <c r="CE98" s="72" t="s">
        <v>180</v>
      </c>
      <c r="CF98" s="96"/>
      <c r="CG98" s="78" t="s">
        <v>173</v>
      </c>
      <c r="CH98" s="72" t="s">
        <v>174</v>
      </c>
      <c r="CI98" s="72" t="s">
        <v>154</v>
      </c>
      <c r="CJ98" s="72"/>
      <c r="CK98" s="72" t="s">
        <v>176</v>
      </c>
      <c r="CL98" s="72"/>
      <c r="CM98" s="72"/>
      <c r="CN98" s="96"/>
      <c r="CP98" s="111">
        <f t="shared" si="18"/>
        <v>0</v>
      </c>
    </row>
    <row r="99" spans="52:94" ht="15.75" customHeight="1" x14ac:dyDescent="0.25">
      <c r="AZ99" s="70" t="s">
        <v>197</v>
      </c>
      <c r="BA99" s="78" t="s">
        <v>173</v>
      </c>
      <c r="BB99" s="72" t="s">
        <v>154</v>
      </c>
      <c r="BC99" s="72" t="s">
        <v>164</v>
      </c>
      <c r="BD99" s="72" t="s">
        <v>162</v>
      </c>
      <c r="BE99" s="72" t="s">
        <v>174</v>
      </c>
      <c r="BF99" s="72"/>
      <c r="BG99" s="72"/>
      <c r="BH99" s="96"/>
      <c r="BI99" s="78"/>
      <c r="BJ99" s="72" t="s">
        <v>154</v>
      </c>
      <c r="BK99" s="72" t="s">
        <v>154</v>
      </c>
      <c r="BL99" s="72" t="s">
        <v>81</v>
      </c>
      <c r="BM99" s="72" t="s">
        <v>174</v>
      </c>
      <c r="BN99" s="72" t="s">
        <v>159</v>
      </c>
      <c r="BO99" s="72" t="s">
        <v>164</v>
      </c>
      <c r="BP99" s="96"/>
      <c r="BQ99" s="78" t="s">
        <v>176</v>
      </c>
      <c r="BR99" s="72"/>
      <c r="BS99" s="72" t="s">
        <v>154</v>
      </c>
      <c r="BT99" s="72" t="s">
        <v>174</v>
      </c>
      <c r="BU99" s="72" t="s">
        <v>173</v>
      </c>
      <c r="BV99" s="72" t="s">
        <v>160</v>
      </c>
      <c r="BW99" s="72" t="s">
        <v>162</v>
      </c>
      <c r="BX99" s="96"/>
      <c r="BY99" s="78"/>
      <c r="BZ99" s="72" t="s">
        <v>164</v>
      </c>
      <c r="CA99" s="72" t="s">
        <v>198</v>
      </c>
      <c r="CB99" s="72" t="s">
        <v>173</v>
      </c>
      <c r="CC99" s="72" t="s">
        <v>173</v>
      </c>
      <c r="CD99" s="72" t="s">
        <v>81</v>
      </c>
      <c r="CE99" s="72"/>
      <c r="CF99" s="96"/>
      <c r="CG99" s="78" t="s">
        <v>173</v>
      </c>
      <c r="CH99" s="72" t="s">
        <v>174</v>
      </c>
      <c r="CI99" s="72" t="s">
        <v>154</v>
      </c>
      <c r="CJ99" s="72"/>
      <c r="CK99" s="72" t="s">
        <v>176</v>
      </c>
      <c r="CL99" s="72" t="s">
        <v>198</v>
      </c>
      <c r="CM99" s="72"/>
      <c r="CN99" s="96"/>
      <c r="CP99" s="111">
        <f t="shared" si="18"/>
        <v>0</v>
      </c>
    </row>
    <row r="100" spans="52:94" ht="15.75" customHeight="1" x14ac:dyDescent="0.25">
      <c r="AZ100" s="70" t="s">
        <v>199</v>
      </c>
      <c r="BA100" s="78" t="s">
        <v>173</v>
      </c>
      <c r="BB100" s="72" t="s">
        <v>154</v>
      </c>
      <c r="BD100" s="72" t="s">
        <v>155</v>
      </c>
      <c r="BE100" s="72" t="s">
        <v>174</v>
      </c>
      <c r="BF100" s="72" t="s">
        <v>182</v>
      </c>
      <c r="BG100" s="72" t="s">
        <v>157</v>
      </c>
      <c r="BH100" s="96"/>
      <c r="BI100" s="78"/>
      <c r="BJ100" s="72" t="s">
        <v>154</v>
      </c>
      <c r="BK100" s="72" t="s">
        <v>154</v>
      </c>
      <c r="BL100" s="72" t="s">
        <v>180</v>
      </c>
      <c r="BM100" s="72" t="s">
        <v>174</v>
      </c>
      <c r="BN100" s="72" t="s">
        <v>159</v>
      </c>
      <c r="BO100" s="72" t="s">
        <v>160</v>
      </c>
      <c r="BP100" s="96"/>
      <c r="BQ100" s="78" t="s">
        <v>176</v>
      </c>
      <c r="BR100" s="72"/>
      <c r="BS100" s="72" t="s">
        <v>154</v>
      </c>
      <c r="BT100" s="72" t="s">
        <v>174</v>
      </c>
      <c r="BU100" s="72" t="s">
        <v>173</v>
      </c>
      <c r="BV100" s="72" t="s">
        <v>177</v>
      </c>
      <c r="BW100" s="72" t="s">
        <v>177</v>
      </c>
      <c r="BX100" s="96"/>
      <c r="BY100" s="78" t="s">
        <v>157</v>
      </c>
      <c r="BZ100" s="72" t="s">
        <v>171</v>
      </c>
      <c r="CA100" s="72" t="s">
        <v>175</v>
      </c>
      <c r="CB100" s="72" t="s">
        <v>173</v>
      </c>
      <c r="CC100" s="72" t="s">
        <v>173</v>
      </c>
      <c r="CD100" s="72" t="s">
        <v>180</v>
      </c>
      <c r="CE100" s="72" t="s">
        <v>180</v>
      </c>
      <c r="CF100" s="96"/>
      <c r="CG100" s="78" t="s">
        <v>173</v>
      </c>
      <c r="CH100" s="72" t="s">
        <v>174</v>
      </c>
      <c r="CI100" s="72" t="s">
        <v>154</v>
      </c>
      <c r="CJ100" s="72"/>
      <c r="CK100" s="72" t="s">
        <v>176</v>
      </c>
      <c r="CL100" s="72" t="s">
        <v>170</v>
      </c>
      <c r="CM100" s="72"/>
      <c r="CN100" s="96"/>
      <c r="CP100" s="111">
        <f t="shared" si="18"/>
        <v>3</v>
      </c>
    </row>
    <row r="101" spans="52:94" ht="15.75" customHeight="1" x14ac:dyDescent="0.25">
      <c r="AZ101" s="70" t="s">
        <v>200</v>
      </c>
      <c r="BA101" s="78" t="s">
        <v>152</v>
      </c>
      <c r="BB101" s="72" t="s">
        <v>165</v>
      </c>
      <c r="BC101" s="72" t="s">
        <v>166</v>
      </c>
      <c r="BD101" s="72" t="s">
        <v>186</v>
      </c>
      <c r="BE101" s="72" t="s">
        <v>174</v>
      </c>
      <c r="BF101" s="72" t="s">
        <v>166</v>
      </c>
      <c r="BG101" s="72" t="s">
        <v>166</v>
      </c>
      <c r="BH101" s="96"/>
      <c r="BI101" s="78"/>
      <c r="BJ101" s="72" t="s">
        <v>154</v>
      </c>
      <c r="BK101" s="72" t="s">
        <v>154</v>
      </c>
      <c r="BL101" s="72" t="s">
        <v>201</v>
      </c>
      <c r="BM101" s="72" t="s">
        <v>174</v>
      </c>
      <c r="BO101" s="72" t="s">
        <v>328</v>
      </c>
      <c r="BP101" s="96"/>
      <c r="BQ101" s="78" t="s">
        <v>176</v>
      </c>
      <c r="BR101" s="72"/>
      <c r="BS101" s="72" t="s">
        <v>154</v>
      </c>
      <c r="BT101" s="72" t="s">
        <v>174</v>
      </c>
      <c r="BU101" s="72" t="s">
        <v>152</v>
      </c>
      <c r="BV101" s="72" t="s">
        <v>186</v>
      </c>
      <c r="BW101" s="72"/>
      <c r="BX101" s="96"/>
      <c r="BY101" s="78" t="s">
        <v>164</v>
      </c>
      <c r="BZ101" s="72" t="s">
        <v>171</v>
      </c>
      <c r="CA101" s="72" t="s">
        <v>164</v>
      </c>
      <c r="CB101" s="72" t="s">
        <v>152</v>
      </c>
      <c r="CC101" s="72" t="s">
        <v>152</v>
      </c>
      <c r="CD101" s="72" t="s">
        <v>201</v>
      </c>
      <c r="CE101" s="72"/>
      <c r="CF101" s="96"/>
      <c r="CG101" s="72" t="s">
        <v>160</v>
      </c>
      <c r="CH101" s="72" t="s">
        <v>174</v>
      </c>
      <c r="CI101" s="72" t="s">
        <v>154</v>
      </c>
      <c r="CJ101" s="72"/>
      <c r="CK101" s="72" t="s">
        <v>176</v>
      </c>
      <c r="CL101" s="72" t="s">
        <v>170</v>
      </c>
      <c r="CM101" s="72"/>
      <c r="CN101" s="96"/>
      <c r="CP101" s="111">
        <f t="shared" si="18"/>
        <v>0</v>
      </c>
    </row>
    <row r="102" spans="52:94" ht="15.75" customHeight="1" x14ac:dyDescent="0.25">
      <c r="AZ102" s="70" t="s">
        <v>202</v>
      </c>
      <c r="BA102" s="78" t="s">
        <v>152</v>
      </c>
      <c r="BB102" s="72" t="s">
        <v>165</v>
      </c>
      <c r="BC102" s="72" t="s">
        <v>203</v>
      </c>
      <c r="BD102" s="72"/>
      <c r="BE102" s="72" t="s">
        <v>166</v>
      </c>
      <c r="BF102" s="72" t="s">
        <v>162</v>
      </c>
      <c r="BG102" s="72" t="s">
        <v>166</v>
      </c>
      <c r="BH102" s="96"/>
      <c r="BI102" s="78" t="s">
        <v>158</v>
      </c>
      <c r="BJ102" s="72" t="s">
        <v>154</v>
      </c>
      <c r="BK102" s="72" t="s">
        <v>154</v>
      </c>
      <c r="BL102" s="72" t="s">
        <v>201</v>
      </c>
      <c r="BM102" s="72" t="s">
        <v>167</v>
      </c>
      <c r="BO102" s="72" t="s">
        <v>328</v>
      </c>
      <c r="BP102" s="96"/>
      <c r="BQ102" s="78" t="s">
        <v>176</v>
      </c>
      <c r="BR102" s="72" t="s">
        <v>158</v>
      </c>
      <c r="BS102" s="72" t="s">
        <v>154</v>
      </c>
      <c r="BT102" s="72" t="s">
        <v>167</v>
      </c>
      <c r="BU102" s="72" t="s">
        <v>152</v>
      </c>
      <c r="BV102" s="72" t="s">
        <v>160</v>
      </c>
      <c r="BW102" s="72" t="s">
        <v>162</v>
      </c>
      <c r="BX102" s="96"/>
      <c r="BY102" s="78" t="s">
        <v>164</v>
      </c>
      <c r="BZ102" s="72" t="s">
        <v>166</v>
      </c>
      <c r="CA102" s="72" t="s">
        <v>164</v>
      </c>
      <c r="CB102" s="72" t="s">
        <v>152</v>
      </c>
      <c r="CC102" s="72" t="s">
        <v>152</v>
      </c>
      <c r="CD102" s="72" t="s">
        <v>201</v>
      </c>
      <c r="CE102" s="72"/>
      <c r="CF102" s="96"/>
      <c r="CG102" s="78"/>
      <c r="CH102" s="72" t="s">
        <v>167</v>
      </c>
      <c r="CI102" s="72" t="s">
        <v>154</v>
      </c>
      <c r="CJ102" s="72" t="s">
        <v>158</v>
      </c>
      <c r="CK102" s="72" t="s">
        <v>176</v>
      </c>
      <c r="CL102" s="72"/>
      <c r="CM102" s="72"/>
      <c r="CN102" s="96"/>
      <c r="CP102" s="111">
        <f t="shared" si="18"/>
        <v>0</v>
      </c>
    </row>
    <row r="103" spans="52:94" ht="15.75" x14ac:dyDescent="0.25">
      <c r="AZ103" s="70" t="s">
        <v>204</v>
      </c>
      <c r="BA103" s="78" t="s">
        <v>173</v>
      </c>
      <c r="BB103" s="72" t="s">
        <v>154</v>
      </c>
      <c r="BC103" s="72" t="s">
        <v>164</v>
      </c>
      <c r="BD103" s="72" t="s">
        <v>155</v>
      </c>
      <c r="BE103" s="72" t="s">
        <v>174</v>
      </c>
      <c r="BF103" s="72" t="s">
        <v>187</v>
      </c>
      <c r="BG103" s="72" t="s">
        <v>187</v>
      </c>
      <c r="BH103" s="96"/>
      <c r="BI103" s="78" t="s">
        <v>184</v>
      </c>
      <c r="BJ103" s="72" t="s">
        <v>154</v>
      </c>
      <c r="BK103" s="72" t="s">
        <v>154</v>
      </c>
      <c r="BL103" s="72" t="s">
        <v>160</v>
      </c>
      <c r="BM103" s="72" t="s">
        <v>174</v>
      </c>
      <c r="BN103" s="72" t="s">
        <v>159</v>
      </c>
      <c r="BO103" s="72" t="s">
        <v>187</v>
      </c>
      <c r="BP103" s="96"/>
      <c r="BQ103" s="78" t="s">
        <v>155</v>
      </c>
      <c r="BR103" s="72" t="s">
        <v>184</v>
      </c>
      <c r="BS103" s="72" t="s">
        <v>154</v>
      </c>
      <c r="BT103" s="72" t="s">
        <v>174</v>
      </c>
      <c r="BU103" s="72" t="s">
        <v>173</v>
      </c>
      <c r="BV103" s="72"/>
      <c r="BW103" s="72" t="s">
        <v>187</v>
      </c>
      <c r="BX103" s="96"/>
      <c r="BY103" s="78"/>
      <c r="BZ103" s="72" t="s">
        <v>194</v>
      </c>
      <c r="CA103" s="72" t="s">
        <v>164</v>
      </c>
      <c r="CB103" s="72" t="s">
        <v>173</v>
      </c>
      <c r="CC103" s="72" t="s">
        <v>173</v>
      </c>
      <c r="CD103" s="72"/>
      <c r="CE103" s="72"/>
      <c r="CF103" s="96"/>
      <c r="CG103" s="78" t="s">
        <v>173</v>
      </c>
      <c r="CH103" s="72" t="s">
        <v>174</v>
      </c>
      <c r="CI103" s="72" t="s">
        <v>154</v>
      </c>
      <c r="CJ103" s="72" t="s">
        <v>184</v>
      </c>
      <c r="CK103" s="72" t="s">
        <v>198</v>
      </c>
      <c r="CL103" s="72" t="s">
        <v>198</v>
      </c>
      <c r="CM103" s="72"/>
      <c r="CN103" s="96"/>
      <c r="CP103" s="111">
        <f t="shared" si="18"/>
        <v>0</v>
      </c>
    </row>
    <row r="104" spans="52:94" ht="15.75" customHeight="1" x14ac:dyDescent="0.25">
      <c r="AZ104" s="70" t="s">
        <v>205</v>
      </c>
      <c r="BA104" s="78" t="s">
        <v>152</v>
      </c>
      <c r="BB104" s="72" t="s">
        <v>165</v>
      </c>
      <c r="BC104" s="72" t="s">
        <v>203</v>
      </c>
      <c r="BD104" s="72"/>
      <c r="BE104" s="72" t="s">
        <v>174</v>
      </c>
      <c r="BF104" s="72" t="s">
        <v>162</v>
      </c>
      <c r="BG104" s="72" t="s">
        <v>166</v>
      </c>
      <c r="BH104" s="96"/>
      <c r="BI104" s="78" t="s">
        <v>158</v>
      </c>
      <c r="BJ104" s="72" t="s">
        <v>154</v>
      </c>
      <c r="BK104" s="72" t="s">
        <v>154</v>
      </c>
      <c r="BL104" s="72" t="s">
        <v>201</v>
      </c>
      <c r="BM104" s="72" t="s">
        <v>174</v>
      </c>
      <c r="BO104" s="72" t="s">
        <v>328</v>
      </c>
      <c r="BP104" s="96"/>
      <c r="BQ104" s="78" t="s">
        <v>176</v>
      </c>
      <c r="BR104" s="72" t="s">
        <v>158</v>
      </c>
      <c r="BS104" s="72" t="s">
        <v>154</v>
      </c>
      <c r="BT104" s="72" t="s">
        <v>174</v>
      </c>
      <c r="BU104" s="72" t="s">
        <v>152</v>
      </c>
      <c r="BV104" s="72" t="s">
        <v>160</v>
      </c>
      <c r="BW104" s="72" t="s">
        <v>162</v>
      </c>
      <c r="BX104" s="96"/>
      <c r="BY104" s="78" t="s">
        <v>164</v>
      </c>
      <c r="BZ104" s="72" t="s">
        <v>166</v>
      </c>
      <c r="CA104" s="72" t="s">
        <v>164</v>
      </c>
      <c r="CB104" s="72" t="s">
        <v>152</v>
      </c>
      <c r="CC104" s="72" t="s">
        <v>152</v>
      </c>
      <c r="CD104" s="72" t="s">
        <v>201</v>
      </c>
      <c r="CE104" s="72"/>
      <c r="CF104" s="96"/>
      <c r="CG104" s="78"/>
      <c r="CH104" s="72" t="s">
        <v>174</v>
      </c>
      <c r="CI104" s="72" t="s">
        <v>154</v>
      </c>
      <c r="CJ104" s="72" t="s">
        <v>158</v>
      </c>
      <c r="CK104" s="72" t="s">
        <v>176</v>
      </c>
      <c r="CL104" s="72"/>
      <c r="CM104" s="72"/>
      <c r="CN104" s="96"/>
      <c r="CP104" s="111">
        <f t="shared" si="18"/>
        <v>0</v>
      </c>
    </row>
    <row r="105" spans="52:94" ht="15.75" customHeight="1" x14ac:dyDescent="0.25">
      <c r="AZ105" s="70" t="s">
        <v>206</v>
      </c>
      <c r="BA105" s="78" t="s">
        <v>173</v>
      </c>
      <c r="BB105" s="72" t="s">
        <v>154</v>
      </c>
      <c r="BC105" s="72" t="s">
        <v>153</v>
      </c>
      <c r="BD105" s="72" t="s">
        <v>155</v>
      </c>
      <c r="BE105" s="72" t="s">
        <v>174</v>
      </c>
      <c r="BF105" s="72" t="s">
        <v>166</v>
      </c>
      <c r="BG105" s="72"/>
      <c r="BH105" s="96"/>
      <c r="BI105" s="78" t="s">
        <v>184</v>
      </c>
      <c r="BJ105" s="72" t="s">
        <v>154</v>
      </c>
      <c r="BK105" s="72" t="s">
        <v>154</v>
      </c>
      <c r="BL105" s="72" t="s">
        <v>175</v>
      </c>
      <c r="BM105" s="72" t="s">
        <v>174</v>
      </c>
      <c r="BN105" s="72" t="s">
        <v>159</v>
      </c>
      <c r="BO105" s="72"/>
      <c r="BP105" s="96"/>
      <c r="BQ105" s="78" t="s">
        <v>168</v>
      </c>
      <c r="BR105" s="72" t="s">
        <v>184</v>
      </c>
      <c r="BS105" s="72" t="s">
        <v>154</v>
      </c>
      <c r="BT105" s="72" t="s">
        <v>174</v>
      </c>
      <c r="BU105" s="72" t="s">
        <v>173</v>
      </c>
      <c r="BV105" s="72" t="s">
        <v>160</v>
      </c>
      <c r="BW105" s="72" t="s">
        <v>162</v>
      </c>
      <c r="BX105" s="96"/>
      <c r="BY105" s="78" t="s">
        <v>153</v>
      </c>
      <c r="BZ105" s="72" t="s">
        <v>207</v>
      </c>
      <c r="CA105" s="72" t="s">
        <v>166</v>
      </c>
      <c r="CB105" s="72" t="s">
        <v>173</v>
      </c>
      <c r="CC105" s="72" t="s">
        <v>173</v>
      </c>
      <c r="CD105" s="72" t="s">
        <v>177</v>
      </c>
      <c r="CE105" s="72" t="s">
        <v>177</v>
      </c>
      <c r="CF105" s="96"/>
      <c r="CG105" s="78" t="s">
        <v>173</v>
      </c>
      <c r="CH105" s="72" t="s">
        <v>174</v>
      </c>
      <c r="CI105" s="72" t="s">
        <v>154</v>
      </c>
      <c r="CJ105" s="72" t="s">
        <v>184</v>
      </c>
      <c r="CK105" s="72" t="s">
        <v>168</v>
      </c>
      <c r="CL105" s="72"/>
      <c r="CM105" s="72"/>
      <c r="CN105" s="96"/>
      <c r="CP105" s="111">
        <f t="shared" si="18"/>
        <v>0</v>
      </c>
    </row>
    <row r="106" spans="52:94" ht="15.75" customHeight="1" x14ac:dyDescent="0.25">
      <c r="AZ106" s="70" t="s">
        <v>208</v>
      </c>
      <c r="BA106" s="78" t="s">
        <v>173</v>
      </c>
      <c r="BB106" s="72" t="s">
        <v>154</v>
      </c>
      <c r="BD106" s="72" t="s">
        <v>155</v>
      </c>
      <c r="BE106" s="72" t="s">
        <v>174</v>
      </c>
      <c r="BF106" s="72" t="s">
        <v>209</v>
      </c>
      <c r="BG106" s="72" t="s">
        <v>157</v>
      </c>
      <c r="BH106" s="96"/>
      <c r="BI106" s="78" t="s">
        <v>184</v>
      </c>
      <c r="BJ106" s="72" t="s">
        <v>154</v>
      </c>
      <c r="BK106" s="72" t="s">
        <v>154</v>
      </c>
      <c r="BL106" s="72" t="s">
        <v>160</v>
      </c>
      <c r="BM106" s="72" t="s">
        <v>174</v>
      </c>
      <c r="BN106" s="72" t="s">
        <v>159</v>
      </c>
      <c r="BO106" s="72"/>
      <c r="BP106" s="96"/>
      <c r="BQ106" s="78" t="s">
        <v>210</v>
      </c>
      <c r="BR106" s="72" t="s">
        <v>184</v>
      </c>
      <c r="BS106" s="72" t="s">
        <v>154</v>
      </c>
      <c r="BT106" s="72" t="s">
        <v>174</v>
      </c>
      <c r="BU106" s="72" t="s">
        <v>173</v>
      </c>
      <c r="BV106" s="72"/>
      <c r="BW106" s="72"/>
      <c r="BX106" s="96"/>
      <c r="BY106" s="78" t="s">
        <v>157</v>
      </c>
      <c r="BZ106" s="72" t="s">
        <v>171</v>
      </c>
      <c r="CA106" s="72" t="s">
        <v>210</v>
      </c>
      <c r="CB106" s="72" t="s">
        <v>173</v>
      </c>
      <c r="CC106" s="72" t="s">
        <v>173</v>
      </c>
      <c r="CD106" s="72"/>
      <c r="CE106" s="72"/>
      <c r="CF106" s="96"/>
      <c r="CG106" s="78" t="s">
        <v>173</v>
      </c>
      <c r="CH106" s="72" t="s">
        <v>174</v>
      </c>
      <c r="CI106" s="72" t="s">
        <v>154</v>
      </c>
      <c r="CJ106" s="72" t="s">
        <v>184</v>
      </c>
      <c r="CK106" s="72" t="s">
        <v>211</v>
      </c>
      <c r="CL106" s="72" t="s">
        <v>212</v>
      </c>
      <c r="CM106" s="72"/>
      <c r="CN106" s="96"/>
      <c r="CP106" s="111">
        <f t="shared" si="18"/>
        <v>3</v>
      </c>
    </row>
    <row r="107" spans="52:94" ht="15.75" x14ac:dyDescent="0.25">
      <c r="AZ107" s="70" t="s">
        <v>213</v>
      </c>
      <c r="BA107" s="78" t="s">
        <v>173</v>
      </c>
      <c r="BB107" s="72" t="s">
        <v>154</v>
      </c>
      <c r="BC107" s="72" t="s">
        <v>164</v>
      </c>
      <c r="BD107" s="72" t="s">
        <v>155</v>
      </c>
      <c r="BE107" s="72" t="s">
        <v>174</v>
      </c>
      <c r="BF107" s="72" t="s">
        <v>187</v>
      </c>
      <c r="BG107" s="72" t="s">
        <v>187</v>
      </c>
      <c r="BH107" s="96"/>
      <c r="BI107" s="78" t="s">
        <v>188</v>
      </c>
      <c r="BJ107" s="72" t="s">
        <v>154</v>
      </c>
      <c r="BK107" s="72" t="s">
        <v>154</v>
      </c>
      <c r="BL107" s="72" t="s">
        <v>180</v>
      </c>
      <c r="BM107" s="72" t="s">
        <v>174</v>
      </c>
      <c r="BN107" s="72" t="s">
        <v>159</v>
      </c>
      <c r="BO107" s="72" t="s">
        <v>187</v>
      </c>
      <c r="BP107" s="96"/>
      <c r="BQ107" s="78"/>
      <c r="BR107" s="72" t="s">
        <v>188</v>
      </c>
      <c r="BS107" s="72" t="s">
        <v>154</v>
      </c>
      <c r="BT107" s="72" t="s">
        <v>174</v>
      </c>
      <c r="BU107" s="72" t="s">
        <v>173</v>
      </c>
      <c r="BV107" s="72" t="s">
        <v>160</v>
      </c>
      <c r="BW107" s="72" t="s">
        <v>187</v>
      </c>
      <c r="BX107" s="96"/>
      <c r="BY107" s="78"/>
      <c r="BZ107" s="72" t="s">
        <v>164</v>
      </c>
      <c r="CA107" s="72" t="s">
        <v>164</v>
      </c>
      <c r="CB107" s="72" t="s">
        <v>173</v>
      </c>
      <c r="CC107" s="72" t="s">
        <v>173</v>
      </c>
      <c r="CD107" s="72" t="s">
        <v>180</v>
      </c>
      <c r="CE107" s="72" t="s">
        <v>180</v>
      </c>
      <c r="CF107" s="96"/>
      <c r="CG107" s="78" t="s">
        <v>173</v>
      </c>
      <c r="CH107" s="72" t="s">
        <v>174</v>
      </c>
      <c r="CI107" s="72" t="s">
        <v>154</v>
      </c>
      <c r="CJ107" s="72" t="s">
        <v>188</v>
      </c>
      <c r="CK107" s="72" t="s">
        <v>214</v>
      </c>
      <c r="CL107" s="72"/>
      <c r="CM107" s="72"/>
      <c r="CN107" s="96"/>
      <c r="CP107" s="111">
        <f t="shared" si="18"/>
        <v>0</v>
      </c>
    </row>
    <row r="108" spans="52:94" ht="15.75" customHeight="1" x14ac:dyDescent="0.25">
      <c r="AZ108" s="70" t="s">
        <v>215</v>
      </c>
      <c r="BA108" s="78" t="s">
        <v>173</v>
      </c>
      <c r="BB108" s="72" t="s">
        <v>165</v>
      </c>
      <c r="BC108" s="72" t="s">
        <v>164</v>
      </c>
      <c r="BD108" s="72" t="s">
        <v>186</v>
      </c>
      <c r="BE108" s="72"/>
      <c r="BF108" s="72"/>
      <c r="BG108" s="72"/>
      <c r="BH108" s="96"/>
      <c r="BI108" s="78" t="s">
        <v>158</v>
      </c>
      <c r="BJ108" s="72" t="s">
        <v>154</v>
      </c>
      <c r="BK108" s="72" t="s">
        <v>154</v>
      </c>
      <c r="BL108" s="72" t="s">
        <v>201</v>
      </c>
      <c r="BM108" s="72" t="s">
        <v>167</v>
      </c>
      <c r="BN108" s="72" t="s">
        <v>216</v>
      </c>
      <c r="BO108" s="72" t="s">
        <v>164</v>
      </c>
      <c r="BP108" s="96"/>
      <c r="BQ108" s="78"/>
      <c r="BR108" s="72" t="s">
        <v>158</v>
      </c>
      <c r="BS108" s="72" t="s">
        <v>154</v>
      </c>
      <c r="BT108" s="72" t="s">
        <v>167</v>
      </c>
      <c r="BU108" s="72" t="s">
        <v>173</v>
      </c>
      <c r="BV108" s="72" t="s">
        <v>160</v>
      </c>
      <c r="BW108" s="72"/>
      <c r="BX108" s="96"/>
      <c r="BY108" s="78" t="s">
        <v>164</v>
      </c>
      <c r="BZ108" s="72" t="s">
        <v>171</v>
      </c>
      <c r="CA108" s="72" t="s">
        <v>217</v>
      </c>
      <c r="CB108" s="72" t="s">
        <v>173</v>
      </c>
      <c r="CC108" s="72" t="s">
        <v>173</v>
      </c>
      <c r="CD108" s="72" t="s">
        <v>201</v>
      </c>
      <c r="CE108" s="72"/>
      <c r="CF108" s="96"/>
      <c r="CG108" s="78" t="s">
        <v>173</v>
      </c>
      <c r="CH108" s="72" t="s">
        <v>167</v>
      </c>
      <c r="CI108" s="72" t="s">
        <v>154</v>
      </c>
      <c r="CJ108" s="72" t="s">
        <v>158</v>
      </c>
      <c r="CK108" s="72" t="s">
        <v>186</v>
      </c>
      <c r="CL108" s="72" t="s">
        <v>170</v>
      </c>
      <c r="CM108" s="72"/>
      <c r="CN108" s="96"/>
      <c r="CP108" s="111">
        <f t="shared" si="18"/>
        <v>0</v>
      </c>
    </row>
    <row r="109" spans="52:94" ht="15.75" customHeight="1" x14ac:dyDescent="0.25">
      <c r="AZ109" s="70" t="s">
        <v>218</v>
      </c>
      <c r="BA109" s="78" t="s">
        <v>173</v>
      </c>
      <c r="BB109" s="72" t="s">
        <v>154</v>
      </c>
      <c r="BC109" s="72" t="s">
        <v>153</v>
      </c>
      <c r="BD109" s="72"/>
      <c r="BE109" s="72" t="s">
        <v>174</v>
      </c>
      <c r="BF109" s="72" t="s">
        <v>186</v>
      </c>
      <c r="BG109" s="110"/>
      <c r="BH109" s="96"/>
      <c r="BI109" s="78" t="s">
        <v>184</v>
      </c>
      <c r="BJ109" s="72" t="s">
        <v>154</v>
      </c>
      <c r="BK109" s="72" t="s">
        <v>154</v>
      </c>
      <c r="BL109" s="72"/>
      <c r="BM109" s="72" t="s">
        <v>174</v>
      </c>
      <c r="BN109" s="72" t="s">
        <v>159</v>
      </c>
      <c r="BO109" s="110" t="s">
        <v>219</v>
      </c>
      <c r="BP109" s="96"/>
      <c r="BQ109" s="78" t="s">
        <v>210</v>
      </c>
      <c r="BR109" s="72" t="s">
        <v>184</v>
      </c>
      <c r="BS109" s="72" t="s">
        <v>154</v>
      </c>
      <c r="BT109" s="72" t="s">
        <v>174</v>
      </c>
      <c r="BU109" s="72" t="s">
        <v>173</v>
      </c>
      <c r="BV109" s="72" t="s">
        <v>160</v>
      </c>
      <c r="BW109" s="110" t="s">
        <v>186</v>
      </c>
      <c r="BX109" s="96"/>
      <c r="BY109" s="78" t="s">
        <v>153</v>
      </c>
      <c r="BZ109" s="72" t="s">
        <v>207</v>
      </c>
      <c r="CA109" s="72" t="s">
        <v>210</v>
      </c>
      <c r="CB109" s="72" t="s">
        <v>173</v>
      </c>
      <c r="CC109" s="72" t="s">
        <v>173</v>
      </c>
      <c r="CD109" s="72"/>
      <c r="CE109" s="110"/>
      <c r="CF109" s="96"/>
      <c r="CG109" s="78" t="s">
        <v>173</v>
      </c>
      <c r="CH109" s="72" t="s">
        <v>174</v>
      </c>
      <c r="CI109" s="72" t="s">
        <v>154</v>
      </c>
      <c r="CJ109" s="72" t="s">
        <v>184</v>
      </c>
      <c r="CK109" s="72" t="s">
        <v>203</v>
      </c>
      <c r="CL109" s="72" t="s">
        <v>220</v>
      </c>
      <c r="CM109" s="110"/>
      <c r="CN109" s="96"/>
      <c r="CP109" s="111">
        <f t="shared" si="18"/>
        <v>0</v>
      </c>
    </row>
    <row r="110" spans="52:94" ht="15.75" customHeight="1" x14ac:dyDescent="0.25">
      <c r="AZ110" s="70" t="s">
        <v>221</v>
      </c>
      <c r="BA110" s="78" t="s">
        <v>173</v>
      </c>
      <c r="BB110" s="72" t="s">
        <v>154</v>
      </c>
      <c r="BC110" s="72" t="s">
        <v>153</v>
      </c>
      <c r="BD110" s="72" t="s">
        <v>155</v>
      </c>
      <c r="BE110" s="72" t="s">
        <v>174</v>
      </c>
      <c r="BF110" s="72" t="s">
        <v>166</v>
      </c>
      <c r="BG110" s="72" t="s">
        <v>166</v>
      </c>
      <c r="BH110" s="96"/>
      <c r="BI110" s="78" t="s">
        <v>184</v>
      </c>
      <c r="BJ110" s="72" t="s">
        <v>154</v>
      </c>
      <c r="BK110" s="72" t="s">
        <v>154</v>
      </c>
      <c r="BL110" s="72" t="s">
        <v>160</v>
      </c>
      <c r="BM110" s="72" t="s">
        <v>174</v>
      </c>
      <c r="BN110" s="72" t="s">
        <v>159</v>
      </c>
      <c r="BO110" s="72"/>
      <c r="BP110" s="96"/>
      <c r="BQ110" s="78"/>
      <c r="BR110" s="72" t="s">
        <v>184</v>
      </c>
      <c r="BS110" s="72" t="s">
        <v>154</v>
      </c>
      <c r="BT110" s="72" t="s">
        <v>174</v>
      </c>
      <c r="BU110" s="72" t="s">
        <v>173</v>
      </c>
      <c r="BV110" s="72" t="s">
        <v>177</v>
      </c>
      <c r="BW110" s="72" t="s">
        <v>177</v>
      </c>
      <c r="BX110" s="96"/>
      <c r="BY110" s="78" t="s">
        <v>153</v>
      </c>
      <c r="BZ110" s="72" t="s">
        <v>207</v>
      </c>
      <c r="CA110" s="72" t="s">
        <v>175</v>
      </c>
      <c r="CB110" s="72" t="s">
        <v>173</v>
      </c>
      <c r="CC110" s="72" t="s">
        <v>173</v>
      </c>
      <c r="CD110" s="72"/>
      <c r="CE110" s="72"/>
      <c r="CF110" s="96"/>
      <c r="CG110" s="78" t="s">
        <v>173</v>
      </c>
      <c r="CH110" s="72" t="s">
        <v>174</v>
      </c>
      <c r="CI110" s="72" t="s">
        <v>154</v>
      </c>
      <c r="CJ110" s="72" t="s">
        <v>184</v>
      </c>
      <c r="CK110" s="72" t="s">
        <v>162</v>
      </c>
      <c r="CL110" s="72"/>
      <c r="CM110" s="72"/>
      <c r="CN110" s="96"/>
      <c r="CP110" s="111">
        <f t="shared" si="18"/>
        <v>0</v>
      </c>
    </row>
    <row r="111" spans="52:94" ht="16.5" customHeight="1" thickBot="1" x14ac:dyDescent="0.3">
      <c r="AZ111" s="85" t="s">
        <v>222</v>
      </c>
      <c r="BA111" s="78" t="s">
        <v>152</v>
      </c>
      <c r="BB111" s="72" t="s">
        <v>165</v>
      </c>
      <c r="BC111" s="72" t="s">
        <v>157</v>
      </c>
      <c r="BD111" s="92" t="s">
        <v>155</v>
      </c>
      <c r="BE111" s="72" t="s">
        <v>174</v>
      </c>
      <c r="BF111" s="72" t="s">
        <v>183</v>
      </c>
      <c r="BG111" s="72" t="s">
        <v>183</v>
      </c>
      <c r="BH111" s="79"/>
      <c r="BI111" s="78" t="s">
        <v>184</v>
      </c>
      <c r="BJ111" s="72" t="s">
        <v>154</v>
      </c>
      <c r="BK111" s="72" t="s">
        <v>154</v>
      </c>
      <c r="BL111" s="92" t="s">
        <v>175</v>
      </c>
      <c r="BM111" s="72" t="s">
        <v>174</v>
      </c>
      <c r="BN111" s="72" t="s">
        <v>216</v>
      </c>
      <c r="BO111" s="72"/>
      <c r="BP111" s="79"/>
      <c r="BQ111" s="78"/>
      <c r="BR111" s="72" t="s">
        <v>184</v>
      </c>
      <c r="BS111" s="92" t="s">
        <v>154</v>
      </c>
      <c r="BT111" s="72" t="s">
        <v>174</v>
      </c>
      <c r="BU111" s="72" t="s">
        <v>152</v>
      </c>
      <c r="BV111" s="72"/>
      <c r="BW111" s="72"/>
      <c r="BX111" s="79"/>
      <c r="BY111" s="78"/>
      <c r="BZ111" s="72" t="s">
        <v>157</v>
      </c>
      <c r="CA111" s="72" t="s">
        <v>157</v>
      </c>
      <c r="CB111" s="92" t="s">
        <v>152</v>
      </c>
      <c r="CC111" s="72" t="s">
        <v>152</v>
      </c>
      <c r="CD111" s="72" t="s">
        <v>177</v>
      </c>
      <c r="CE111" s="72" t="s">
        <v>177</v>
      </c>
      <c r="CF111" s="79"/>
      <c r="CG111" s="78" t="s">
        <v>160</v>
      </c>
      <c r="CH111" s="72" t="s">
        <v>174</v>
      </c>
      <c r="CI111" s="72" t="s">
        <v>154</v>
      </c>
      <c r="CJ111" s="92" t="s">
        <v>184</v>
      </c>
      <c r="CK111" s="72" t="s">
        <v>162</v>
      </c>
      <c r="CL111" s="72"/>
      <c r="CM111" s="72"/>
      <c r="CN111" s="79"/>
      <c r="CP111" s="111">
        <f t="shared" si="18"/>
        <v>3</v>
      </c>
    </row>
    <row r="112" spans="52:94" ht="19.5" customHeight="1" x14ac:dyDescent="0.25">
      <c r="AZ112" s="218" t="s">
        <v>150</v>
      </c>
      <c r="BA112" s="78"/>
      <c r="BB112" s="72" t="s">
        <v>145</v>
      </c>
      <c r="BC112" s="72"/>
      <c r="BD112" s="92"/>
      <c r="BE112" s="72"/>
      <c r="BF112" s="92"/>
      <c r="BG112" s="72"/>
      <c r="BH112" s="79"/>
      <c r="BI112" s="78" t="s">
        <v>146</v>
      </c>
      <c r="BJ112" s="72"/>
      <c r="BK112" s="72"/>
      <c r="BL112" s="92"/>
      <c r="BM112" s="72"/>
      <c r="BN112" s="92"/>
      <c r="BO112" s="72"/>
      <c r="BP112" s="79"/>
      <c r="BQ112" s="78" t="s">
        <v>147</v>
      </c>
      <c r="BR112" s="72"/>
      <c r="BS112" s="92"/>
      <c r="BT112" s="72"/>
      <c r="BU112" s="72"/>
      <c r="BV112" s="92"/>
      <c r="BW112" s="72"/>
      <c r="BX112" s="79"/>
      <c r="BY112" s="78"/>
      <c r="BZ112" s="72" t="s">
        <v>148</v>
      </c>
      <c r="CA112" s="72"/>
      <c r="CB112" s="92"/>
      <c r="CC112" s="72"/>
      <c r="CD112" s="92"/>
      <c r="CE112" s="72"/>
      <c r="CF112" s="79"/>
      <c r="CG112" s="78" t="s">
        <v>149</v>
      </c>
      <c r="CH112" s="72"/>
      <c r="CI112" s="72"/>
      <c r="CJ112" s="92"/>
      <c r="CK112" s="72"/>
      <c r="CL112" s="92"/>
      <c r="CM112" s="72"/>
      <c r="CN112" s="79"/>
      <c r="CP112" s="111">
        <f t="shared" si="18"/>
        <v>0</v>
      </c>
    </row>
    <row r="113" spans="52:94" ht="19.5" customHeight="1" thickBot="1" x14ac:dyDescent="0.3">
      <c r="AZ113" s="219"/>
      <c r="BA113" s="78">
        <v>1</v>
      </c>
      <c r="BB113" s="72">
        <v>3</v>
      </c>
      <c r="BC113" s="72">
        <v>2</v>
      </c>
      <c r="BD113" s="72">
        <v>4</v>
      </c>
      <c r="BE113" s="72">
        <v>5</v>
      </c>
      <c r="BF113" s="92">
        <v>6</v>
      </c>
      <c r="BG113" s="72">
        <v>7</v>
      </c>
      <c r="BH113" s="79">
        <v>8</v>
      </c>
      <c r="BI113" s="78">
        <v>3</v>
      </c>
      <c r="BJ113" s="72">
        <v>1</v>
      </c>
      <c r="BK113" s="72">
        <v>2</v>
      </c>
      <c r="BL113" s="72">
        <v>6</v>
      </c>
      <c r="BM113" s="72">
        <v>5</v>
      </c>
      <c r="BN113" s="92"/>
      <c r="BO113" s="72">
        <v>6</v>
      </c>
      <c r="BP113" s="79"/>
      <c r="BQ113" s="78">
        <v>4</v>
      </c>
      <c r="BR113" s="72">
        <v>1</v>
      </c>
      <c r="BS113" s="72">
        <v>5</v>
      </c>
      <c r="BT113" s="72">
        <v>6</v>
      </c>
      <c r="BU113" s="72">
        <v>3</v>
      </c>
      <c r="BV113" s="92">
        <v>4</v>
      </c>
      <c r="BW113" s="72">
        <v>7</v>
      </c>
      <c r="BX113" s="79"/>
      <c r="BY113" s="78">
        <v>2</v>
      </c>
      <c r="BZ113" s="72">
        <v>1</v>
      </c>
      <c r="CA113" s="72">
        <v>3</v>
      </c>
      <c r="CB113" s="72">
        <v>4</v>
      </c>
      <c r="CC113" s="72">
        <v>2</v>
      </c>
      <c r="CD113" s="92">
        <v>6</v>
      </c>
      <c r="CE113" s="72">
        <v>7</v>
      </c>
      <c r="CF113" s="79"/>
      <c r="CG113" s="78">
        <v>1</v>
      </c>
      <c r="CH113" s="72">
        <v>5</v>
      </c>
      <c r="CI113" s="72">
        <v>2</v>
      </c>
      <c r="CJ113" s="72">
        <v>3</v>
      </c>
      <c r="CK113" s="72">
        <v>4</v>
      </c>
      <c r="CL113" s="92">
        <v>5</v>
      </c>
      <c r="CM113" s="72">
        <v>7</v>
      </c>
      <c r="CN113" s="79">
        <v>8</v>
      </c>
      <c r="CP113" s="111">
        <f t="shared" si="18"/>
        <v>0</v>
      </c>
    </row>
    <row r="114" spans="52:94" ht="15.75" customHeight="1" x14ac:dyDescent="0.25">
      <c r="AZ114" s="70" t="s">
        <v>223</v>
      </c>
      <c r="BA114" s="78" t="s">
        <v>173</v>
      </c>
      <c r="BB114" s="72" t="s">
        <v>154</v>
      </c>
      <c r="BC114" s="72" t="s">
        <v>153</v>
      </c>
      <c r="BD114" s="72" t="s">
        <v>186</v>
      </c>
      <c r="BE114" s="72" t="s">
        <v>174</v>
      </c>
      <c r="BF114" s="72" t="s">
        <v>157</v>
      </c>
      <c r="BG114" s="72" t="s">
        <v>157</v>
      </c>
      <c r="BH114" s="79"/>
      <c r="BI114" s="78"/>
      <c r="BJ114" s="72" t="s">
        <v>154</v>
      </c>
      <c r="BK114" s="72" t="s">
        <v>154</v>
      </c>
      <c r="BL114" s="72" t="s">
        <v>180</v>
      </c>
      <c r="BM114" s="72" t="s">
        <v>174</v>
      </c>
      <c r="BN114" s="72" t="s">
        <v>159</v>
      </c>
      <c r="BO114" s="72" t="s">
        <v>160</v>
      </c>
      <c r="BP114" s="79"/>
      <c r="BQ114" s="78" t="s">
        <v>176</v>
      </c>
      <c r="BR114" s="72"/>
      <c r="BS114" s="72" t="s">
        <v>154</v>
      </c>
      <c r="BT114" s="72" t="s">
        <v>174</v>
      </c>
      <c r="BU114" s="72" t="s">
        <v>173</v>
      </c>
      <c r="BV114" s="72" t="s">
        <v>177</v>
      </c>
      <c r="BW114" s="72" t="s">
        <v>177</v>
      </c>
      <c r="BX114" s="79"/>
      <c r="BY114" s="78" t="s">
        <v>153</v>
      </c>
      <c r="BZ114" s="72" t="s">
        <v>153</v>
      </c>
      <c r="CA114" s="72" t="s">
        <v>175</v>
      </c>
      <c r="CB114" s="72" t="s">
        <v>173</v>
      </c>
      <c r="CC114" s="72" t="s">
        <v>173</v>
      </c>
      <c r="CD114" s="72" t="s">
        <v>180</v>
      </c>
      <c r="CE114" s="72" t="s">
        <v>180</v>
      </c>
      <c r="CF114" s="79"/>
      <c r="CG114" s="78" t="s">
        <v>173</v>
      </c>
      <c r="CH114" s="72" t="s">
        <v>174</v>
      </c>
      <c r="CI114" s="72" t="s">
        <v>154</v>
      </c>
      <c r="CJ114" s="72"/>
      <c r="CK114" s="72" t="s">
        <v>176</v>
      </c>
      <c r="CL114" s="72"/>
      <c r="CM114" s="72"/>
      <c r="CN114" s="79"/>
      <c r="CP114" s="111">
        <f t="shared" si="18"/>
        <v>2</v>
      </c>
    </row>
    <row r="115" spans="52:94" ht="15.75" customHeight="1" x14ac:dyDescent="0.25">
      <c r="AZ115" s="70" t="s">
        <v>224</v>
      </c>
      <c r="BA115" s="78" t="s">
        <v>192</v>
      </c>
      <c r="BB115" s="72" t="s">
        <v>165</v>
      </c>
      <c r="BC115" s="72" t="s">
        <v>164</v>
      </c>
      <c r="BD115" s="92"/>
      <c r="BE115" s="72" t="s">
        <v>174</v>
      </c>
      <c r="BF115" s="92" t="s">
        <v>162</v>
      </c>
      <c r="BG115" s="72"/>
      <c r="BH115" s="79"/>
      <c r="BI115" s="78" t="s">
        <v>158</v>
      </c>
      <c r="BJ115" s="72" t="s">
        <v>154</v>
      </c>
      <c r="BK115" s="72" t="s">
        <v>154</v>
      </c>
      <c r="BL115" s="92" t="s">
        <v>201</v>
      </c>
      <c r="BM115" s="72" t="s">
        <v>174</v>
      </c>
      <c r="BN115" s="92"/>
      <c r="BO115" s="72" t="s">
        <v>164</v>
      </c>
      <c r="BP115" s="79"/>
      <c r="BQ115" s="78"/>
      <c r="BR115" s="72" t="s">
        <v>158</v>
      </c>
      <c r="BS115" s="92" t="s">
        <v>154</v>
      </c>
      <c r="BT115" s="72" t="s">
        <v>174</v>
      </c>
      <c r="BU115" s="72" t="s">
        <v>192</v>
      </c>
      <c r="BV115" s="92" t="s">
        <v>177</v>
      </c>
      <c r="BW115" s="72" t="s">
        <v>177</v>
      </c>
      <c r="BX115" s="79"/>
      <c r="BY115" s="78"/>
      <c r="BZ115" s="72" t="s">
        <v>160</v>
      </c>
      <c r="CA115" s="72" t="s">
        <v>175</v>
      </c>
      <c r="CB115" s="92" t="s">
        <v>192</v>
      </c>
      <c r="CC115" s="72" t="s">
        <v>192</v>
      </c>
      <c r="CD115" s="92" t="s">
        <v>201</v>
      </c>
      <c r="CE115" s="72"/>
      <c r="CF115" s="79"/>
      <c r="CG115" s="78" t="s">
        <v>192</v>
      </c>
      <c r="CH115" s="72" t="s">
        <v>174</v>
      </c>
      <c r="CI115" s="72" t="s">
        <v>154</v>
      </c>
      <c r="CJ115" s="92" t="s">
        <v>158</v>
      </c>
      <c r="CK115" s="72" t="s">
        <v>203</v>
      </c>
      <c r="CL115" s="92" t="s">
        <v>164</v>
      </c>
      <c r="CM115" s="72"/>
      <c r="CN115" s="79"/>
      <c r="CP115" s="111">
        <f t="shared" si="18"/>
        <v>0</v>
      </c>
    </row>
    <row r="116" spans="52:94" ht="15.75" customHeight="1" x14ac:dyDescent="0.25">
      <c r="AZ116" s="70" t="s">
        <v>225</v>
      </c>
      <c r="BA116" s="78" t="s">
        <v>152</v>
      </c>
      <c r="BB116" s="72" t="s">
        <v>154</v>
      </c>
      <c r="BC116" s="72" t="s">
        <v>153</v>
      </c>
      <c r="BD116" s="77" t="s">
        <v>186</v>
      </c>
      <c r="BE116" s="72" t="s">
        <v>174</v>
      </c>
      <c r="BF116" s="72" t="s">
        <v>166</v>
      </c>
      <c r="BG116" s="92" t="s">
        <v>166</v>
      </c>
      <c r="BH116" s="79"/>
      <c r="BI116" s="78" t="s">
        <v>184</v>
      </c>
      <c r="BJ116" s="72" t="s">
        <v>154</v>
      </c>
      <c r="BK116" s="72" t="s">
        <v>154</v>
      </c>
      <c r="BL116" s="77" t="s">
        <v>81</v>
      </c>
      <c r="BM116" s="72" t="s">
        <v>174</v>
      </c>
      <c r="BN116" s="72" t="s">
        <v>159</v>
      </c>
      <c r="BO116" s="92" t="s">
        <v>160</v>
      </c>
      <c r="BP116" s="79"/>
      <c r="BQ116" s="78"/>
      <c r="BR116" s="72" t="s">
        <v>184</v>
      </c>
      <c r="BS116" s="77" t="s">
        <v>154</v>
      </c>
      <c r="BT116" s="72" t="s">
        <v>174</v>
      </c>
      <c r="BU116" s="72" t="s">
        <v>152</v>
      </c>
      <c r="BV116" s="72"/>
      <c r="BW116" s="92"/>
      <c r="BX116" s="79"/>
      <c r="BY116" s="78" t="s">
        <v>153</v>
      </c>
      <c r="BZ116" s="72" t="s">
        <v>153</v>
      </c>
      <c r="CA116" s="72" t="s">
        <v>161</v>
      </c>
      <c r="CB116" s="77" t="s">
        <v>152</v>
      </c>
      <c r="CC116" s="72" t="s">
        <v>152</v>
      </c>
      <c r="CD116" s="72" t="s">
        <v>81</v>
      </c>
      <c r="CE116" s="92"/>
      <c r="CF116" s="79"/>
      <c r="CG116" s="78" t="s">
        <v>192</v>
      </c>
      <c r="CH116" s="72" t="s">
        <v>174</v>
      </c>
      <c r="CI116" s="72" t="s">
        <v>154</v>
      </c>
      <c r="CJ116" s="77" t="s">
        <v>184</v>
      </c>
      <c r="CK116" s="72" t="s">
        <v>186</v>
      </c>
      <c r="CL116" s="72"/>
      <c r="CM116" s="92"/>
      <c r="CN116" s="79"/>
      <c r="CP116" s="111">
        <f t="shared" si="18"/>
        <v>0</v>
      </c>
    </row>
    <row r="117" spans="52:94" ht="15.75" customHeight="1" x14ac:dyDescent="0.25">
      <c r="AZ117" s="70" t="s">
        <v>226</v>
      </c>
      <c r="BA117" s="78" t="s">
        <v>192</v>
      </c>
      <c r="BB117" s="72" t="s">
        <v>154</v>
      </c>
      <c r="BC117" s="72" t="s">
        <v>157</v>
      </c>
      <c r="BD117" s="72" t="s">
        <v>155</v>
      </c>
      <c r="BE117" s="72" t="s">
        <v>166</v>
      </c>
      <c r="BF117" s="72" t="s">
        <v>166</v>
      </c>
      <c r="BG117" s="92"/>
      <c r="BH117" s="79"/>
      <c r="BI117" s="78" t="s">
        <v>158</v>
      </c>
      <c r="BJ117" s="72" t="s">
        <v>154</v>
      </c>
      <c r="BK117" s="72" t="s">
        <v>154</v>
      </c>
      <c r="BL117" s="72" t="s">
        <v>160</v>
      </c>
      <c r="BM117" s="72" t="s">
        <v>167</v>
      </c>
      <c r="BN117" s="72" t="s">
        <v>159</v>
      </c>
      <c r="BO117" s="92"/>
      <c r="BP117" s="79"/>
      <c r="BQ117" s="78" t="s">
        <v>209</v>
      </c>
      <c r="BR117" s="72" t="s">
        <v>158</v>
      </c>
      <c r="BS117" s="72" t="s">
        <v>154</v>
      </c>
      <c r="BT117" s="72" t="s">
        <v>167</v>
      </c>
      <c r="BU117" s="72" t="s">
        <v>192</v>
      </c>
      <c r="BV117" s="72" t="s">
        <v>177</v>
      </c>
      <c r="BW117" s="92" t="s">
        <v>177</v>
      </c>
      <c r="BX117" s="79"/>
      <c r="BY117" s="78" t="s">
        <v>157</v>
      </c>
      <c r="BZ117" s="72" t="s">
        <v>166</v>
      </c>
      <c r="CA117" s="72" t="s">
        <v>175</v>
      </c>
      <c r="CB117" s="72" t="s">
        <v>192</v>
      </c>
      <c r="CC117" s="72" t="s">
        <v>192</v>
      </c>
      <c r="CD117" s="72"/>
      <c r="CE117" s="92"/>
      <c r="CF117" s="79"/>
      <c r="CG117" s="78" t="s">
        <v>192</v>
      </c>
      <c r="CH117" s="72" t="s">
        <v>167</v>
      </c>
      <c r="CI117" s="72" t="s">
        <v>154</v>
      </c>
      <c r="CJ117" s="72" t="s">
        <v>158</v>
      </c>
      <c r="CK117" s="72" t="s">
        <v>162</v>
      </c>
      <c r="CL117" s="72"/>
      <c r="CM117" s="92"/>
      <c r="CN117" s="79"/>
      <c r="CP117" s="111">
        <f t="shared" si="18"/>
        <v>3</v>
      </c>
    </row>
    <row r="118" spans="52:94" ht="15.75" customHeight="1" x14ac:dyDescent="0.25">
      <c r="AZ118" s="70" t="s">
        <v>227</v>
      </c>
      <c r="BA118" s="78" t="s">
        <v>173</v>
      </c>
      <c r="BB118" s="72" t="s">
        <v>154</v>
      </c>
      <c r="BC118" s="72" t="s">
        <v>153</v>
      </c>
      <c r="BD118" s="72" t="s">
        <v>155</v>
      </c>
      <c r="BE118" s="72"/>
      <c r="BF118" s="92" t="s">
        <v>157</v>
      </c>
      <c r="BG118" s="72"/>
      <c r="BH118" s="79"/>
      <c r="BI118" s="78" t="s">
        <v>184</v>
      </c>
      <c r="BJ118" s="72" t="s">
        <v>154</v>
      </c>
      <c r="BK118" s="72" t="s">
        <v>154</v>
      </c>
      <c r="BL118" s="72" t="s">
        <v>81</v>
      </c>
      <c r="BM118" s="72" t="s">
        <v>167</v>
      </c>
      <c r="BN118" s="92" t="s">
        <v>159</v>
      </c>
      <c r="BO118" s="72"/>
      <c r="BP118" s="79"/>
      <c r="BQ118" s="78"/>
      <c r="BR118" s="72" t="s">
        <v>184</v>
      </c>
      <c r="BS118" s="72" t="s">
        <v>154</v>
      </c>
      <c r="BT118" s="72" t="s">
        <v>167</v>
      </c>
      <c r="BU118" s="72" t="s">
        <v>173</v>
      </c>
      <c r="BV118" s="92" t="s">
        <v>160</v>
      </c>
      <c r="BW118" s="72"/>
      <c r="BX118" s="79"/>
      <c r="BY118" s="78" t="s">
        <v>153</v>
      </c>
      <c r="BZ118" s="72" t="s">
        <v>207</v>
      </c>
      <c r="CA118" s="72" t="s">
        <v>157</v>
      </c>
      <c r="CB118" s="72" t="s">
        <v>173</v>
      </c>
      <c r="CC118" s="72" t="s">
        <v>173</v>
      </c>
      <c r="CD118" s="92" t="s">
        <v>81</v>
      </c>
      <c r="CE118" s="72"/>
      <c r="CF118" s="79"/>
      <c r="CG118" s="78" t="s">
        <v>173</v>
      </c>
      <c r="CH118" s="72" t="s">
        <v>167</v>
      </c>
      <c r="CI118" s="72" t="s">
        <v>154</v>
      </c>
      <c r="CJ118" s="72" t="s">
        <v>184</v>
      </c>
      <c r="CK118" s="72" t="s">
        <v>162</v>
      </c>
      <c r="CL118" s="92" t="s">
        <v>203</v>
      </c>
      <c r="CM118" s="72"/>
      <c r="CN118" s="79"/>
      <c r="CP118" s="111">
        <f t="shared" ref="CP118:CP149" si="19">COUNTIF(BB118:CN118,"tm*")</f>
        <v>2</v>
      </c>
    </row>
    <row r="119" spans="52:94" ht="15.75" customHeight="1" x14ac:dyDescent="0.25">
      <c r="AZ119" s="70" t="s">
        <v>228</v>
      </c>
      <c r="BA119" s="78" t="s">
        <v>152</v>
      </c>
      <c r="BB119" s="72" t="s">
        <v>165</v>
      </c>
      <c r="BC119" s="72" t="s">
        <v>164</v>
      </c>
      <c r="BD119" s="72" t="s">
        <v>186</v>
      </c>
      <c r="BE119" s="72" t="s">
        <v>174</v>
      </c>
      <c r="BF119" s="92"/>
      <c r="BG119" s="72"/>
      <c r="BH119" s="79"/>
      <c r="BI119" s="78" t="s">
        <v>158</v>
      </c>
      <c r="BJ119" s="72" t="s">
        <v>154</v>
      </c>
      <c r="BK119" s="72" t="s">
        <v>154</v>
      </c>
      <c r="BL119" s="72" t="s">
        <v>201</v>
      </c>
      <c r="BM119" s="72" t="s">
        <v>174</v>
      </c>
      <c r="BO119" s="92" t="s">
        <v>164</v>
      </c>
      <c r="BP119" s="79"/>
      <c r="BQ119" s="78"/>
      <c r="BR119" s="72" t="s">
        <v>158</v>
      </c>
      <c r="BS119" s="72" t="s">
        <v>154</v>
      </c>
      <c r="BT119" s="72" t="s">
        <v>174</v>
      </c>
      <c r="BU119" s="72" t="s">
        <v>152</v>
      </c>
      <c r="BV119" s="92" t="s">
        <v>177</v>
      </c>
      <c r="BW119" s="72" t="s">
        <v>177</v>
      </c>
      <c r="BX119" s="79"/>
      <c r="BY119" s="78" t="s">
        <v>164</v>
      </c>
      <c r="BZ119" s="72" t="s">
        <v>171</v>
      </c>
      <c r="CA119" s="72" t="s">
        <v>175</v>
      </c>
      <c r="CB119" s="72" t="s">
        <v>152</v>
      </c>
      <c r="CC119" s="72" t="s">
        <v>152</v>
      </c>
      <c r="CD119" s="92" t="s">
        <v>201</v>
      </c>
      <c r="CE119" s="72"/>
      <c r="CF119" s="79"/>
      <c r="CG119" s="78" t="s">
        <v>160</v>
      </c>
      <c r="CH119" s="72" t="s">
        <v>174</v>
      </c>
      <c r="CI119" s="72" t="s">
        <v>154</v>
      </c>
      <c r="CJ119" s="72" t="s">
        <v>158</v>
      </c>
      <c r="CK119" s="72" t="s">
        <v>186</v>
      </c>
      <c r="CL119" s="92" t="s">
        <v>170</v>
      </c>
      <c r="CM119" s="72"/>
      <c r="CN119" s="79"/>
      <c r="CP119" s="111">
        <f t="shared" si="19"/>
        <v>0</v>
      </c>
    </row>
    <row r="120" spans="52:94" ht="15.75" customHeight="1" x14ac:dyDescent="0.25">
      <c r="AZ120" s="70" t="s">
        <v>229</v>
      </c>
      <c r="BA120" s="78" t="s">
        <v>152</v>
      </c>
      <c r="BB120" s="72" t="s">
        <v>154</v>
      </c>
      <c r="BC120" s="72" t="s">
        <v>153</v>
      </c>
      <c r="BD120" s="72" t="s">
        <v>166</v>
      </c>
      <c r="BE120" s="72" t="s">
        <v>174</v>
      </c>
      <c r="BF120" s="72" t="s">
        <v>186</v>
      </c>
      <c r="BG120" s="72" t="s">
        <v>166</v>
      </c>
      <c r="BH120" s="79"/>
      <c r="BI120" s="78"/>
      <c r="BJ120" s="72" t="s">
        <v>154</v>
      </c>
      <c r="BK120" s="72" t="s">
        <v>154</v>
      </c>
      <c r="BL120" s="72" t="s">
        <v>81</v>
      </c>
      <c r="BM120" s="72" t="s">
        <v>174</v>
      </c>
      <c r="BN120" s="72" t="s">
        <v>159</v>
      </c>
      <c r="BO120" s="72"/>
      <c r="BP120" s="79"/>
      <c r="BQ120" s="78" t="s">
        <v>176</v>
      </c>
      <c r="BR120" s="72" t="s">
        <v>230</v>
      </c>
      <c r="BS120" s="72" t="s">
        <v>154</v>
      </c>
      <c r="BT120" s="72" t="s">
        <v>174</v>
      </c>
      <c r="BU120" s="72" t="s">
        <v>152</v>
      </c>
      <c r="BV120" s="72" t="s">
        <v>231</v>
      </c>
      <c r="BW120" s="72" t="s">
        <v>186</v>
      </c>
      <c r="BX120" s="79"/>
      <c r="BY120" s="78" t="s">
        <v>153</v>
      </c>
      <c r="BZ120" s="72" t="s">
        <v>207</v>
      </c>
      <c r="CA120" s="72" t="s">
        <v>166</v>
      </c>
      <c r="CB120" s="72" t="s">
        <v>152</v>
      </c>
      <c r="CC120" s="72" t="s">
        <v>152</v>
      </c>
      <c r="CD120" s="72" t="s">
        <v>81</v>
      </c>
      <c r="CE120" s="72"/>
      <c r="CF120" s="79"/>
      <c r="CG120" s="78"/>
      <c r="CH120" s="72" t="s">
        <v>174</v>
      </c>
      <c r="CI120" s="72" t="s">
        <v>154</v>
      </c>
      <c r="CJ120" s="72"/>
      <c r="CK120" s="72" t="s">
        <v>189</v>
      </c>
      <c r="CL120" s="72" t="s">
        <v>203</v>
      </c>
      <c r="CM120" s="72"/>
      <c r="CN120" s="79"/>
      <c r="CP120" s="111">
        <f t="shared" si="19"/>
        <v>0</v>
      </c>
    </row>
    <row r="121" spans="52:94" ht="15.75" customHeight="1" x14ac:dyDescent="0.25">
      <c r="AZ121" s="70" t="s">
        <v>232</v>
      </c>
      <c r="BA121" s="78" t="s">
        <v>173</v>
      </c>
      <c r="BB121" s="72" t="s">
        <v>154</v>
      </c>
      <c r="BC121" s="72" t="s">
        <v>157</v>
      </c>
      <c r="BD121" s="72" t="s">
        <v>155</v>
      </c>
      <c r="BE121" s="72" t="s">
        <v>166</v>
      </c>
      <c r="BF121" s="92" t="s">
        <v>166</v>
      </c>
      <c r="BG121" s="92" t="s">
        <v>166</v>
      </c>
      <c r="BH121" s="79"/>
      <c r="BI121" s="78" t="s">
        <v>158</v>
      </c>
      <c r="BJ121" s="72" t="s">
        <v>154</v>
      </c>
      <c r="BK121" s="72" t="s">
        <v>154</v>
      </c>
      <c r="BL121" s="72" t="s">
        <v>160</v>
      </c>
      <c r="BM121" s="72" t="s">
        <v>167</v>
      </c>
      <c r="BN121" s="92" t="s">
        <v>159</v>
      </c>
      <c r="BO121" s="92"/>
      <c r="BP121" s="79"/>
      <c r="BQ121" s="78"/>
      <c r="BR121" s="72" t="s">
        <v>158</v>
      </c>
      <c r="BS121" s="72" t="s">
        <v>154</v>
      </c>
      <c r="BT121" s="72" t="s">
        <v>167</v>
      </c>
      <c r="BU121" s="72" t="s">
        <v>173</v>
      </c>
      <c r="BV121" s="92" t="s">
        <v>177</v>
      </c>
      <c r="BW121" s="92" t="s">
        <v>177</v>
      </c>
      <c r="BX121" s="79"/>
      <c r="BY121" s="78" t="s">
        <v>157</v>
      </c>
      <c r="BZ121" s="72" t="s">
        <v>157</v>
      </c>
      <c r="CA121" s="72" t="s">
        <v>177</v>
      </c>
      <c r="CB121" s="72" t="s">
        <v>173</v>
      </c>
      <c r="CC121" s="72" t="s">
        <v>173</v>
      </c>
      <c r="CD121" s="92"/>
      <c r="CE121" s="92"/>
      <c r="CF121" s="79"/>
      <c r="CG121" s="78" t="s">
        <v>173</v>
      </c>
      <c r="CH121" s="72" t="s">
        <v>167</v>
      </c>
      <c r="CI121" s="72" t="s">
        <v>154</v>
      </c>
      <c r="CJ121" s="72" t="s">
        <v>158</v>
      </c>
      <c r="CK121" s="72" t="s">
        <v>162</v>
      </c>
      <c r="CL121" s="92"/>
      <c r="CM121" s="92"/>
      <c r="CN121" s="79"/>
      <c r="CP121" s="111">
        <f t="shared" si="19"/>
        <v>3</v>
      </c>
    </row>
    <row r="122" spans="52:94" ht="15.75" customHeight="1" x14ac:dyDescent="0.25">
      <c r="AZ122" s="70" t="s">
        <v>233</v>
      </c>
      <c r="BA122" s="78" t="s">
        <v>173</v>
      </c>
      <c r="BB122" s="72" t="s">
        <v>165</v>
      </c>
      <c r="BC122" s="72" t="s">
        <v>166</v>
      </c>
      <c r="BD122" s="72" t="s">
        <v>186</v>
      </c>
      <c r="BE122" s="72" t="s">
        <v>166</v>
      </c>
      <c r="BF122" s="92" t="s">
        <v>162</v>
      </c>
      <c r="BG122" s="72"/>
      <c r="BH122" s="79"/>
      <c r="BI122" s="78" t="s">
        <v>158</v>
      </c>
      <c r="BJ122" s="72" t="s">
        <v>154</v>
      </c>
      <c r="BK122" s="72" t="s">
        <v>154</v>
      </c>
      <c r="BL122" s="72" t="s">
        <v>81</v>
      </c>
      <c r="BM122" s="72" t="s">
        <v>167</v>
      </c>
      <c r="BN122" s="92"/>
      <c r="BO122" s="72"/>
      <c r="BP122" s="79"/>
      <c r="BQ122" s="78" t="s">
        <v>176</v>
      </c>
      <c r="BR122" s="72" t="s">
        <v>158</v>
      </c>
      <c r="BS122" s="72" t="s">
        <v>154</v>
      </c>
      <c r="BT122" s="72" t="s">
        <v>167</v>
      </c>
      <c r="BU122" s="72" t="s">
        <v>173</v>
      </c>
      <c r="BV122" s="92"/>
      <c r="BW122" s="72" t="s">
        <v>162</v>
      </c>
      <c r="BX122" s="79"/>
      <c r="BY122" s="78"/>
      <c r="BZ122" s="72" t="s">
        <v>160</v>
      </c>
      <c r="CA122" s="72" t="s">
        <v>161</v>
      </c>
      <c r="CB122" s="72" t="s">
        <v>173</v>
      </c>
      <c r="CC122" s="72" t="s">
        <v>173</v>
      </c>
      <c r="CD122" s="92" t="s">
        <v>81</v>
      </c>
      <c r="CE122" s="72"/>
      <c r="CF122" s="79"/>
      <c r="CG122" s="78" t="s">
        <v>173</v>
      </c>
      <c r="CH122" s="72" t="s">
        <v>167</v>
      </c>
      <c r="CI122" s="72" t="s">
        <v>154</v>
      </c>
      <c r="CJ122" s="72" t="s">
        <v>158</v>
      </c>
      <c r="CK122" s="72" t="s">
        <v>176</v>
      </c>
      <c r="CL122" s="92"/>
      <c r="CM122" s="72"/>
      <c r="CN122" s="79"/>
      <c r="CP122" s="111">
        <f t="shared" si="19"/>
        <v>0</v>
      </c>
    </row>
    <row r="123" spans="52:94" ht="15.75" customHeight="1" x14ac:dyDescent="0.25">
      <c r="AZ123" s="70" t="s">
        <v>234</v>
      </c>
      <c r="BA123" s="78" t="s">
        <v>152</v>
      </c>
      <c r="BB123" s="72" t="s">
        <v>154</v>
      </c>
      <c r="BC123" s="72" t="s">
        <v>153</v>
      </c>
      <c r="BD123" s="72"/>
      <c r="BE123" s="72" t="s">
        <v>166</v>
      </c>
      <c r="BF123" s="92" t="s">
        <v>186</v>
      </c>
      <c r="BG123" s="72" t="s">
        <v>166</v>
      </c>
      <c r="BH123" s="79"/>
      <c r="BI123" s="78" t="s">
        <v>184</v>
      </c>
      <c r="BJ123" s="72" t="s">
        <v>154</v>
      </c>
      <c r="BK123" s="72" t="s">
        <v>154</v>
      </c>
      <c r="BL123" s="72" t="s">
        <v>81</v>
      </c>
      <c r="BM123" s="72" t="s">
        <v>167</v>
      </c>
      <c r="BN123" s="92" t="s">
        <v>159</v>
      </c>
      <c r="BO123" s="72"/>
      <c r="BP123" s="79"/>
      <c r="BQ123" s="78" t="s">
        <v>209</v>
      </c>
      <c r="BR123" s="72" t="s">
        <v>230</v>
      </c>
      <c r="BS123" s="72" t="s">
        <v>154</v>
      </c>
      <c r="BT123" s="72" t="s">
        <v>167</v>
      </c>
      <c r="BU123" s="72" t="s">
        <v>152</v>
      </c>
      <c r="BV123" s="92"/>
      <c r="BW123" s="72" t="s">
        <v>186</v>
      </c>
      <c r="BX123" s="79"/>
      <c r="BY123" s="78" t="s">
        <v>153</v>
      </c>
      <c r="BZ123" s="72" t="s">
        <v>207</v>
      </c>
      <c r="CA123" s="72" t="s">
        <v>157</v>
      </c>
      <c r="CB123" s="72" t="s">
        <v>152</v>
      </c>
      <c r="CC123" s="72" t="s">
        <v>152</v>
      </c>
      <c r="CD123" s="92" t="s">
        <v>81</v>
      </c>
      <c r="CE123" s="72"/>
      <c r="CF123" s="79"/>
      <c r="CG123" s="78" t="s">
        <v>160</v>
      </c>
      <c r="CH123" s="72" t="s">
        <v>167</v>
      </c>
      <c r="CI123" s="72" t="s">
        <v>154</v>
      </c>
      <c r="CJ123" s="72" t="s">
        <v>230</v>
      </c>
      <c r="CK123" s="72" t="s">
        <v>203</v>
      </c>
      <c r="CL123" s="92"/>
      <c r="CM123" s="72"/>
      <c r="CN123" s="79"/>
      <c r="CP123" s="111">
        <f t="shared" si="19"/>
        <v>2</v>
      </c>
    </row>
    <row r="124" spans="52:94" ht="15.75" customHeight="1" x14ac:dyDescent="0.25">
      <c r="AZ124" s="70" t="s">
        <v>235</v>
      </c>
      <c r="BA124" s="78" t="s">
        <v>173</v>
      </c>
      <c r="BB124" s="72" t="s">
        <v>165</v>
      </c>
      <c r="BC124" s="72" t="s">
        <v>166</v>
      </c>
      <c r="BD124" s="72" t="s">
        <v>186</v>
      </c>
      <c r="BE124" s="72" t="s">
        <v>166</v>
      </c>
      <c r="BF124" s="92" t="s">
        <v>162</v>
      </c>
      <c r="BG124" s="72"/>
      <c r="BH124" s="79"/>
      <c r="BI124" s="78" t="s">
        <v>158</v>
      </c>
      <c r="BJ124" s="72" t="s">
        <v>154</v>
      </c>
      <c r="BK124" s="72" t="s">
        <v>154</v>
      </c>
      <c r="BL124" s="72" t="s">
        <v>201</v>
      </c>
      <c r="BM124" s="72" t="s">
        <v>167</v>
      </c>
      <c r="BO124" s="72" t="s">
        <v>160</v>
      </c>
      <c r="BP124" s="79"/>
      <c r="BQ124" s="78"/>
      <c r="BR124" s="72" t="s">
        <v>158</v>
      </c>
      <c r="BS124" s="72" t="s">
        <v>154</v>
      </c>
      <c r="BT124" s="72" t="s">
        <v>167</v>
      </c>
      <c r="BU124" s="72" t="s">
        <v>173</v>
      </c>
      <c r="BV124" s="92" t="s">
        <v>177</v>
      </c>
      <c r="BW124" s="72" t="s">
        <v>177</v>
      </c>
      <c r="BX124" s="79"/>
      <c r="BY124" s="92" t="s">
        <v>164</v>
      </c>
      <c r="BZ124" s="72" t="s">
        <v>164</v>
      </c>
      <c r="CA124" s="72" t="s">
        <v>175</v>
      </c>
      <c r="CB124" s="72" t="s">
        <v>173</v>
      </c>
      <c r="CC124" s="72" t="s">
        <v>173</v>
      </c>
      <c r="CD124" s="92" t="s">
        <v>201</v>
      </c>
      <c r="CE124" s="72"/>
      <c r="CF124" s="79"/>
      <c r="CG124" s="78" t="s">
        <v>173</v>
      </c>
      <c r="CH124" s="72" t="s">
        <v>167</v>
      </c>
      <c r="CI124" s="72" t="s">
        <v>154</v>
      </c>
      <c r="CJ124" s="72" t="s">
        <v>158</v>
      </c>
      <c r="CK124" s="72" t="s">
        <v>186</v>
      </c>
      <c r="CL124" s="92"/>
      <c r="CM124" s="72"/>
      <c r="CN124" s="79"/>
      <c r="CP124" s="111">
        <f t="shared" si="19"/>
        <v>0</v>
      </c>
    </row>
    <row r="125" spans="52:94" ht="15.75" x14ac:dyDescent="0.25">
      <c r="AZ125" s="70" t="s">
        <v>236</v>
      </c>
      <c r="BA125" s="78" t="s">
        <v>173</v>
      </c>
      <c r="BB125" s="72" t="s">
        <v>154</v>
      </c>
      <c r="BC125" s="72"/>
      <c r="BD125" s="72" t="s">
        <v>186</v>
      </c>
      <c r="BE125" s="72" t="s">
        <v>174</v>
      </c>
      <c r="BF125" s="92" t="s">
        <v>187</v>
      </c>
      <c r="BG125" s="72" t="s">
        <v>187</v>
      </c>
      <c r="BH125" s="79"/>
      <c r="BI125" s="78" t="s">
        <v>184</v>
      </c>
      <c r="BJ125" s="72" t="s">
        <v>154</v>
      </c>
      <c r="BK125" s="72" t="s">
        <v>154</v>
      </c>
      <c r="BL125" s="72" t="s">
        <v>160</v>
      </c>
      <c r="BM125" s="72" t="s">
        <v>174</v>
      </c>
      <c r="BN125" s="92" t="s">
        <v>159</v>
      </c>
      <c r="BO125" s="72" t="s">
        <v>187</v>
      </c>
      <c r="BP125" s="79"/>
      <c r="BQ125" s="78"/>
      <c r="BR125" s="72" t="s">
        <v>184</v>
      </c>
      <c r="BS125" s="72" t="s">
        <v>154</v>
      </c>
      <c r="BT125" s="72" t="s">
        <v>174</v>
      </c>
      <c r="BU125" s="72" t="s">
        <v>173</v>
      </c>
      <c r="BV125" s="92" t="s">
        <v>186</v>
      </c>
      <c r="BW125" s="72" t="s">
        <v>187</v>
      </c>
      <c r="BX125" s="79"/>
      <c r="BY125" s="78"/>
      <c r="BZ125" s="72" t="s">
        <v>164</v>
      </c>
      <c r="CA125" s="72" t="s">
        <v>164</v>
      </c>
      <c r="CB125" s="72" t="s">
        <v>173</v>
      </c>
      <c r="CC125" s="72" t="s">
        <v>173</v>
      </c>
      <c r="CD125" s="92"/>
      <c r="CE125" s="72"/>
      <c r="CF125" s="79"/>
      <c r="CG125" s="78" t="s">
        <v>173</v>
      </c>
      <c r="CH125" s="72" t="s">
        <v>174</v>
      </c>
      <c r="CI125" s="72" t="s">
        <v>154</v>
      </c>
      <c r="CJ125" s="72" t="s">
        <v>184</v>
      </c>
      <c r="CK125" s="72" t="s">
        <v>198</v>
      </c>
      <c r="CL125" s="92" t="s">
        <v>198</v>
      </c>
      <c r="CM125" s="72"/>
      <c r="CN125" s="79"/>
      <c r="CP125" s="111">
        <f t="shared" si="19"/>
        <v>0</v>
      </c>
    </row>
    <row r="126" spans="52:94" ht="15.75" customHeight="1" x14ac:dyDescent="0.25">
      <c r="AZ126" s="70" t="s">
        <v>237</v>
      </c>
      <c r="BA126" s="78" t="s">
        <v>173</v>
      </c>
      <c r="BB126" s="72" t="s">
        <v>154</v>
      </c>
      <c r="BC126" s="72" t="s">
        <v>166</v>
      </c>
      <c r="BD126" s="72"/>
      <c r="BE126" s="72" t="s">
        <v>174</v>
      </c>
      <c r="BF126" s="92" t="s">
        <v>186</v>
      </c>
      <c r="BG126" s="92" t="s">
        <v>166</v>
      </c>
      <c r="BH126" s="79"/>
      <c r="BI126" s="78" t="s">
        <v>158</v>
      </c>
      <c r="BJ126" s="72" t="s">
        <v>154</v>
      </c>
      <c r="BK126" s="72" t="s">
        <v>154</v>
      </c>
      <c r="BL126" s="72" t="s">
        <v>180</v>
      </c>
      <c r="BM126" s="72" t="s">
        <v>174</v>
      </c>
      <c r="BN126" s="92" t="s">
        <v>159</v>
      </c>
      <c r="BO126" s="92" t="s">
        <v>160</v>
      </c>
      <c r="BP126" s="79"/>
      <c r="BQ126" s="78"/>
      <c r="BR126" s="72" t="s">
        <v>158</v>
      </c>
      <c r="BS126" s="72" t="s">
        <v>154</v>
      </c>
      <c r="BT126" s="72" t="s">
        <v>174</v>
      </c>
      <c r="BU126" s="72" t="s">
        <v>173</v>
      </c>
      <c r="BV126" s="92" t="s">
        <v>177</v>
      </c>
      <c r="BW126" s="92" t="s">
        <v>177</v>
      </c>
      <c r="BX126" s="79"/>
      <c r="BY126" s="78"/>
      <c r="BZ126" s="72"/>
      <c r="CA126" s="72" t="s">
        <v>175</v>
      </c>
      <c r="CB126" s="72" t="s">
        <v>173</v>
      </c>
      <c r="CC126" s="72" t="s">
        <v>173</v>
      </c>
      <c r="CD126" s="92" t="s">
        <v>180</v>
      </c>
      <c r="CE126" s="92" t="s">
        <v>180</v>
      </c>
      <c r="CF126" s="79"/>
      <c r="CG126" s="78" t="s">
        <v>173</v>
      </c>
      <c r="CH126" s="72" t="s">
        <v>174</v>
      </c>
      <c r="CI126" s="72" t="s">
        <v>154</v>
      </c>
      <c r="CJ126" s="72" t="s">
        <v>158</v>
      </c>
      <c r="CK126" s="72" t="s">
        <v>186</v>
      </c>
      <c r="CL126" s="92"/>
      <c r="CM126" s="92"/>
      <c r="CN126" s="79"/>
      <c r="CP126" s="111">
        <f t="shared" si="19"/>
        <v>0</v>
      </c>
    </row>
    <row r="127" spans="52:94" ht="15.75" customHeight="1" x14ac:dyDescent="0.25">
      <c r="AZ127" s="70" t="s">
        <v>238</v>
      </c>
      <c r="BA127" s="78" t="s">
        <v>152</v>
      </c>
      <c r="BB127" s="72" t="s">
        <v>165</v>
      </c>
      <c r="BC127" s="72" t="s">
        <v>153</v>
      </c>
      <c r="BE127" s="72" t="s">
        <v>166</v>
      </c>
      <c r="BF127" s="92" t="s">
        <v>186</v>
      </c>
      <c r="BG127" s="92" t="s">
        <v>157</v>
      </c>
      <c r="BH127" s="79"/>
      <c r="BI127" s="78"/>
      <c r="BJ127" s="72" t="s">
        <v>154</v>
      </c>
      <c r="BK127" s="72" t="s">
        <v>154</v>
      </c>
      <c r="BL127" s="72" t="s">
        <v>81</v>
      </c>
      <c r="BM127" s="72" t="s">
        <v>167</v>
      </c>
      <c r="BN127" s="92" t="s">
        <v>216</v>
      </c>
      <c r="BO127" s="92" t="s">
        <v>219</v>
      </c>
      <c r="BP127" s="79"/>
      <c r="BQ127" s="78" t="s">
        <v>176</v>
      </c>
      <c r="BR127" s="72"/>
      <c r="BS127" s="72" t="s">
        <v>154</v>
      </c>
      <c r="BT127" s="72" t="s">
        <v>167</v>
      </c>
      <c r="BU127" s="72" t="s">
        <v>152</v>
      </c>
      <c r="BV127" s="92"/>
      <c r="BW127" s="92" t="s">
        <v>186</v>
      </c>
      <c r="BX127" s="79"/>
      <c r="BY127" s="78" t="s">
        <v>153</v>
      </c>
      <c r="BZ127" s="72" t="s">
        <v>153</v>
      </c>
      <c r="CA127" s="72" t="s">
        <v>182</v>
      </c>
      <c r="CB127" s="72" t="s">
        <v>152</v>
      </c>
      <c r="CC127" s="72" t="s">
        <v>152</v>
      </c>
      <c r="CD127" s="92" t="s">
        <v>81</v>
      </c>
      <c r="CE127" s="92"/>
      <c r="CF127" s="79"/>
      <c r="CG127" s="78" t="s">
        <v>160</v>
      </c>
      <c r="CH127" s="72" t="s">
        <v>167</v>
      </c>
      <c r="CI127" s="72" t="s">
        <v>154</v>
      </c>
      <c r="CJ127" s="72" t="s">
        <v>158</v>
      </c>
      <c r="CK127" s="72" t="s">
        <v>176</v>
      </c>
      <c r="CL127" s="92" t="s">
        <v>219</v>
      </c>
      <c r="CM127" s="92"/>
      <c r="CN127" s="79"/>
      <c r="CP127" s="111">
        <f t="shared" si="19"/>
        <v>2</v>
      </c>
    </row>
    <row r="128" spans="52:94" ht="15.75" customHeight="1" x14ac:dyDescent="0.25">
      <c r="AZ128" s="70" t="s">
        <v>239</v>
      </c>
      <c r="BA128" s="78" t="s">
        <v>152</v>
      </c>
      <c r="BB128" s="72" t="s">
        <v>165</v>
      </c>
      <c r="BC128" s="72" t="s">
        <v>203</v>
      </c>
      <c r="BD128" s="72" t="s">
        <v>167</v>
      </c>
      <c r="BE128" s="72" t="s">
        <v>166</v>
      </c>
      <c r="BF128" s="92" t="s">
        <v>186</v>
      </c>
      <c r="BG128" s="92" t="s">
        <v>166</v>
      </c>
      <c r="BH128" s="79"/>
      <c r="BI128" s="78" t="s">
        <v>167</v>
      </c>
      <c r="BJ128" s="72" t="s">
        <v>154</v>
      </c>
      <c r="BK128" s="72" t="s">
        <v>154</v>
      </c>
      <c r="BL128" s="72" t="s">
        <v>160</v>
      </c>
      <c r="BM128" s="72"/>
      <c r="BN128" s="92" t="s">
        <v>216</v>
      </c>
      <c r="BO128" s="92" t="s">
        <v>219</v>
      </c>
      <c r="BP128" s="79"/>
      <c r="BQ128" s="78" t="s">
        <v>176</v>
      </c>
      <c r="BR128" s="72"/>
      <c r="BS128" s="72" t="s">
        <v>154</v>
      </c>
      <c r="BT128" s="72"/>
      <c r="BU128" s="72" t="s">
        <v>152</v>
      </c>
      <c r="BV128" s="92" t="s">
        <v>177</v>
      </c>
      <c r="BW128" s="92" t="s">
        <v>177</v>
      </c>
      <c r="BX128" s="79"/>
      <c r="BY128" s="78" t="s">
        <v>157</v>
      </c>
      <c r="BZ128" s="72" t="s">
        <v>157</v>
      </c>
      <c r="CA128" s="72" t="s">
        <v>177</v>
      </c>
      <c r="CB128" s="72" t="s">
        <v>152</v>
      </c>
      <c r="CC128" s="72" t="s">
        <v>152</v>
      </c>
      <c r="CD128" s="92" t="s">
        <v>166</v>
      </c>
      <c r="CE128" s="92"/>
      <c r="CF128" s="79"/>
      <c r="CG128" s="78"/>
      <c r="CH128" s="72" t="s">
        <v>186</v>
      </c>
      <c r="CI128" s="72" t="s">
        <v>154</v>
      </c>
      <c r="CJ128" s="72" t="s">
        <v>167</v>
      </c>
      <c r="CK128" s="72" t="s">
        <v>176</v>
      </c>
      <c r="CL128" s="92" t="s">
        <v>219</v>
      </c>
      <c r="CM128" s="92"/>
      <c r="CN128" s="79"/>
      <c r="CP128" s="111">
        <f t="shared" si="19"/>
        <v>2</v>
      </c>
    </row>
    <row r="129" spans="52:94" ht="15.75" customHeight="1" x14ac:dyDescent="0.25">
      <c r="AZ129" s="70" t="s">
        <v>240</v>
      </c>
      <c r="BA129" s="78" t="s">
        <v>152</v>
      </c>
      <c r="BB129" s="72" t="s">
        <v>165</v>
      </c>
      <c r="BC129" s="72" t="s">
        <v>203</v>
      </c>
      <c r="BD129" s="72" t="s">
        <v>186</v>
      </c>
      <c r="BE129" s="72" t="s">
        <v>174</v>
      </c>
      <c r="BF129" s="72" t="s">
        <v>166</v>
      </c>
      <c r="BG129" s="72"/>
      <c r="BH129" s="79"/>
      <c r="BI129" s="78" t="s">
        <v>184</v>
      </c>
      <c r="BJ129" s="72" t="s">
        <v>154</v>
      </c>
      <c r="BK129" s="72" t="s">
        <v>154</v>
      </c>
      <c r="BL129" s="72" t="s">
        <v>175</v>
      </c>
      <c r="BM129" s="72" t="s">
        <v>174</v>
      </c>
      <c r="BN129" s="72" t="s">
        <v>216</v>
      </c>
      <c r="BO129" s="72" t="s">
        <v>160</v>
      </c>
      <c r="BP129" s="79"/>
      <c r="BQ129" s="78"/>
      <c r="BR129" s="72" t="s">
        <v>184</v>
      </c>
      <c r="BS129" s="72" t="s">
        <v>154</v>
      </c>
      <c r="BT129" s="72" t="s">
        <v>174</v>
      </c>
      <c r="BU129" s="72" t="s">
        <v>152</v>
      </c>
      <c r="BV129" s="72"/>
      <c r="BW129" s="72"/>
      <c r="BX129" s="79"/>
      <c r="BY129" s="78" t="s">
        <v>164</v>
      </c>
      <c r="BZ129" s="72" t="s">
        <v>166</v>
      </c>
      <c r="CA129" s="72" t="s">
        <v>161</v>
      </c>
      <c r="CB129" s="72" t="s">
        <v>152</v>
      </c>
      <c r="CC129" s="72" t="s">
        <v>152</v>
      </c>
      <c r="CD129" s="72" t="s">
        <v>177</v>
      </c>
      <c r="CE129" s="72" t="s">
        <v>177</v>
      </c>
      <c r="CF129" s="79"/>
      <c r="CG129" s="78"/>
      <c r="CH129" s="72" t="s">
        <v>174</v>
      </c>
      <c r="CI129" s="72" t="s">
        <v>154</v>
      </c>
      <c r="CJ129" s="72" t="s">
        <v>184</v>
      </c>
      <c r="CK129" s="72" t="s">
        <v>186</v>
      </c>
      <c r="CL129" s="72" t="s">
        <v>164</v>
      </c>
      <c r="CM129" s="72"/>
      <c r="CN129" s="79"/>
      <c r="CP129" s="111">
        <f t="shared" si="19"/>
        <v>0</v>
      </c>
    </row>
    <row r="130" spans="52:94" ht="15.75" customHeight="1" x14ac:dyDescent="0.25">
      <c r="AZ130" s="70" t="s">
        <v>241</v>
      </c>
      <c r="BA130" s="78" t="s">
        <v>173</v>
      </c>
      <c r="BB130" s="72" t="s">
        <v>154</v>
      </c>
      <c r="BC130" s="72" t="s">
        <v>153</v>
      </c>
      <c r="BD130" s="92" t="s">
        <v>186</v>
      </c>
      <c r="BE130" s="72"/>
      <c r="BF130" s="72" t="s">
        <v>157</v>
      </c>
      <c r="BH130" s="79"/>
      <c r="BI130" s="78" t="s">
        <v>158</v>
      </c>
      <c r="BJ130" s="72" t="s">
        <v>154</v>
      </c>
      <c r="BK130" s="72" t="s">
        <v>154</v>
      </c>
      <c r="BL130" s="72" t="s">
        <v>180</v>
      </c>
      <c r="BM130" s="72" t="s">
        <v>167</v>
      </c>
      <c r="BN130" s="92" t="s">
        <v>159</v>
      </c>
      <c r="BO130" s="72" t="s">
        <v>160</v>
      </c>
      <c r="BP130" s="79"/>
      <c r="BQ130" s="78" t="s">
        <v>157</v>
      </c>
      <c r="BR130" s="72" t="s">
        <v>158</v>
      </c>
      <c r="BS130" s="72" t="s">
        <v>154</v>
      </c>
      <c r="BT130" s="72" t="s">
        <v>167</v>
      </c>
      <c r="BU130" s="72" t="s">
        <v>173</v>
      </c>
      <c r="BV130" s="92" t="s">
        <v>177</v>
      </c>
      <c r="BW130" s="72" t="s">
        <v>177</v>
      </c>
      <c r="BX130" s="79"/>
      <c r="BY130" s="78" t="s">
        <v>153</v>
      </c>
      <c r="BZ130" s="72" t="s">
        <v>207</v>
      </c>
      <c r="CA130" s="72" t="s">
        <v>175</v>
      </c>
      <c r="CB130" s="72" t="s">
        <v>173</v>
      </c>
      <c r="CC130" s="72" t="s">
        <v>173</v>
      </c>
      <c r="CD130" s="92" t="s">
        <v>180</v>
      </c>
      <c r="CE130" s="72" t="s">
        <v>180</v>
      </c>
      <c r="CF130" s="79"/>
      <c r="CG130" s="78" t="s">
        <v>173</v>
      </c>
      <c r="CH130" s="72" t="s">
        <v>167</v>
      </c>
      <c r="CI130" s="72" t="s">
        <v>154</v>
      </c>
      <c r="CJ130" s="72" t="s">
        <v>158</v>
      </c>
      <c r="CK130" s="72" t="s">
        <v>157</v>
      </c>
      <c r="CL130" s="92"/>
      <c r="CM130" s="72"/>
      <c r="CN130" s="79"/>
      <c r="CP130" s="111">
        <f t="shared" si="19"/>
        <v>3</v>
      </c>
    </row>
    <row r="131" spans="52:94" ht="15.75" customHeight="1" x14ac:dyDescent="0.25">
      <c r="AZ131" s="70" t="s">
        <v>242</v>
      </c>
      <c r="BA131" s="78" t="s">
        <v>173</v>
      </c>
      <c r="BB131" s="72" t="s">
        <v>154</v>
      </c>
      <c r="BC131" s="72" t="s">
        <v>153</v>
      </c>
      <c r="BD131" s="72"/>
      <c r="BE131" s="72" t="s">
        <v>174</v>
      </c>
      <c r="BF131" s="92" t="s">
        <v>186</v>
      </c>
      <c r="BG131" s="77"/>
      <c r="BH131" s="79"/>
      <c r="BI131" s="78" t="s">
        <v>158</v>
      </c>
      <c r="BJ131" s="72" t="s">
        <v>154</v>
      </c>
      <c r="BK131" s="72" t="s">
        <v>154</v>
      </c>
      <c r="BL131" s="72" t="s">
        <v>175</v>
      </c>
      <c r="BM131" s="72" t="s">
        <v>174</v>
      </c>
      <c r="BN131" s="92" t="s">
        <v>159</v>
      </c>
      <c r="BO131" s="77"/>
      <c r="BP131" s="79"/>
      <c r="BQ131" s="78" t="s">
        <v>157</v>
      </c>
      <c r="BR131" s="72" t="s">
        <v>158</v>
      </c>
      <c r="BS131" s="72" t="s">
        <v>154</v>
      </c>
      <c r="BT131" s="72" t="s">
        <v>174</v>
      </c>
      <c r="BU131" s="72" t="s">
        <v>173</v>
      </c>
      <c r="BV131" s="92" t="s">
        <v>160</v>
      </c>
      <c r="BW131" s="77" t="s">
        <v>186</v>
      </c>
      <c r="BX131" s="79"/>
      <c r="BY131" s="78" t="s">
        <v>153</v>
      </c>
      <c r="BZ131" s="72" t="s">
        <v>207</v>
      </c>
      <c r="CA131" s="72"/>
      <c r="CB131" s="72" t="s">
        <v>173</v>
      </c>
      <c r="CC131" s="72" t="s">
        <v>173</v>
      </c>
      <c r="CD131" s="92" t="s">
        <v>177</v>
      </c>
      <c r="CE131" s="77" t="s">
        <v>177</v>
      </c>
      <c r="CF131" s="79"/>
      <c r="CG131" s="78" t="s">
        <v>173</v>
      </c>
      <c r="CH131" s="72" t="s">
        <v>174</v>
      </c>
      <c r="CI131" s="72" t="s">
        <v>154</v>
      </c>
      <c r="CJ131" s="72" t="s">
        <v>158</v>
      </c>
      <c r="CK131" s="72" t="s">
        <v>157</v>
      </c>
      <c r="CL131" s="92"/>
      <c r="CM131" s="77"/>
      <c r="CN131" s="79"/>
      <c r="CP131" s="111">
        <f t="shared" si="19"/>
        <v>2</v>
      </c>
    </row>
    <row r="132" spans="52:94" ht="15.75" customHeight="1" x14ac:dyDescent="0.25">
      <c r="AZ132" s="70" t="s">
        <v>243</v>
      </c>
      <c r="BA132" s="78" t="s">
        <v>173</v>
      </c>
      <c r="BB132" s="72" t="s">
        <v>154</v>
      </c>
      <c r="BC132" s="72" t="s">
        <v>166</v>
      </c>
      <c r="BD132" s="92" t="s">
        <v>186</v>
      </c>
      <c r="BE132" s="72" t="s">
        <v>174</v>
      </c>
      <c r="BF132" s="72" t="s">
        <v>183</v>
      </c>
      <c r="BG132" s="77" t="s">
        <v>183</v>
      </c>
      <c r="BH132" s="79"/>
      <c r="BI132" s="78" t="s">
        <v>184</v>
      </c>
      <c r="BJ132" s="72" t="s">
        <v>154</v>
      </c>
      <c r="BK132" s="72" t="s">
        <v>154</v>
      </c>
      <c r="BL132" s="92" t="s">
        <v>180</v>
      </c>
      <c r="BM132" s="72" t="s">
        <v>174</v>
      </c>
      <c r="BN132" s="72" t="s">
        <v>159</v>
      </c>
      <c r="BO132" s="77"/>
      <c r="BP132" s="79"/>
      <c r="BQ132" s="78" t="s">
        <v>244</v>
      </c>
      <c r="BR132" s="72" t="s">
        <v>184</v>
      </c>
      <c r="BS132" s="92" t="s">
        <v>154</v>
      </c>
      <c r="BT132" s="72" t="s">
        <v>174</v>
      </c>
      <c r="BU132" s="72" t="s">
        <v>173</v>
      </c>
      <c r="BV132" s="72"/>
      <c r="BW132" s="77" t="s">
        <v>186</v>
      </c>
      <c r="BX132" s="79"/>
      <c r="BY132" s="78" t="s">
        <v>166</v>
      </c>
      <c r="BZ132" s="72" t="s">
        <v>160</v>
      </c>
      <c r="CA132" s="72" t="s">
        <v>244</v>
      </c>
      <c r="CB132" s="92" t="s">
        <v>173</v>
      </c>
      <c r="CC132" s="72" t="s">
        <v>173</v>
      </c>
      <c r="CD132" s="72"/>
      <c r="CE132" s="77"/>
      <c r="CF132" s="79"/>
      <c r="CG132" s="78" t="s">
        <v>173</v>
      </c>
      <c r="CH132" s="72" t="s">
        <v>174</v>
      </c>
      <c r="CI132" s="72" t="s">
        <v>154</v>
      </c>
      <c r="CJ132" s="92" t="s">
        <v>184</v>
      </c>
      <c r="CK132" s="72"/>
      <c r="CL132" s="72"/>
      <c r="CM132" s="77"/>
      <c r="CN132" s="79"/>
      <c r="CP132" s="111">
        <f t="shared" si="19"/>
        <v>0</v>
      </c>
    </row>
    <row r="133" spans="52:94" ht="15.75" customHeight="1" x14ac:dyDescent="0.25">
      <c r="AZ133" s="70" t="s">
        <v>245</v>
      </c>
      <c r="BA133" s="78" t="s">
        <v>152</v>
      </c>
      <c r="BB133" s="72" t="s">
        <v>154</v>
      </c>
      <c r="BC133" s="72" t="s">
        <v>153</v>
      </c>
      <c r="BE133" s="72" t="s">
        <v>166</v>
      </c>
      <c r="BF133" s="92" t="s">
        <v>186</v>
      </c>
      <c r="BG133" s="92" t="s">
        <v>157</v>
      </c>
      <c r="BH133" s="79"/>
      <c r="BI133" s="78" t="s">
        <v>184</v>
      </c>
      <c r="BJ133" s="72" t="s">
        <v>154</v>
      </c>
      <c r="BK133" s="72" t="s">
        <v>154</v>
      </c>
      <c r="BL133" s="92" t="s">
        <v>81</v>
      </c>
      <c r="BM133" s="72" t="s">
        <v>167</v>
      </c>
      <c r="BN133" s="92" t="s">
        <v>159</v>
      </c>
      <c r="BO133" s="77"/>
      <c r="BP133" s="79"/>
      <c r="BQ133" s="78" t="s">
        <v>209</v>
      </c>
      <c r="BR133" s="72" t="s">
        <v>184</v>
      </c>
      <c r="BS133" s="92" t="s">
        <v>154</v>
      </c>
      <c r="BT133" s="72" t="s">
        <v>167</v>
      </c>
      <c r="BU133" s="72" t="s">
        <v>152</v>
      </c>
      <c r="BV133" s="92"/>
      <c r="BW133" s="77" t="s">
        <v>186</v>
      </c>
      <c r="BX133" s="79"/>
      <c r="BY133" s="78" t="s">
        <v>153</v>
      </c>
      <c r="BZ133" s="72" t="s">
        <v>207</v>
      </c>
      <c r="CA133" s="72" t="s">
        <v>157</v>
      </c>
      <c r="CB133" s="92" t="s">
        <v>152</v>
      </c>
      <c r="CC133" s="72" t="s">
        <v>152</v>
      </c>
      <c r="CD133" s="92" t="s">
        <v>81</v>
      </c>
      <c r="CE133" s="77"/>
      <c r="CF133" s="79"/>
      <c r="CG133" s="78" t="s">
        <v>160</v>
      </c>
      <c r="CH133" s="72" t="s">
        <v>167</v>
      </c>
      <c r="CI133" s="72" t="s">
        <v>154</v>
      </c>
      <c r="CJ133" s="92" t="s">
        <v>184</v>
      </c>
      <c r="CK133" s="72" t="s">
        <v>203</v>
      </c>
      <c r="CL133" s="92"/>
      <c r="CM133" s="77"/>
      <c r="CN133" s="79"/>
      <c r="CP133" s="111">
        <f t="shared" si="19"/>
        <v>3</v>
      </c>
    </row>
    <row r="134" spans="52:94" ht="15.75" customHeight="1" x14ac:dyDescent="0.25">
      <c r="AZ134" s="70" t="s">
        <v>246</v>
      </c>
      <c r="BA134" s="78" t="s">
        <v>173</v>
      </c>
      <c r="BB134" s="72" t="s">
        <v>165</v>
      </c>
      <c r="BC134" s="72" t="s">
        <v>164</v>
      </c>
      <c r="BD134" s="92" t="s">
        <v>155</v>
      </c>
      <c r="BE134" s="72"/>
      <c r="BF134" s="72"/>
      <c r="BG134" s="77"/>
      <c r="BH134" s="79"/>
      <c r="BI134" s="78" t="s">
        <v>158</v>
      </c>
      <c r="BJ134" s="72" t="s">
        <v>154</v>
      </c>
      <c r="BK134" s="72" t="s">
        <v>154</v>
      </c>
      <c r="BL134" s="92" t="s">
        <v>201</v>
      </c>
      <c r="BM134" s="72" t="s">
        <v>167</v>
      </c>
      <c r="BO134" s="72" t="s">
        <v>164</v>
      </c>
      <c r="BP134" s="79"/>
      <c r="BQ134" s="78"/>
      <c r="BR134" s="72" t="s">
        <v>158</v>
      </c>
      <c r="BS134" s="92" t="s">
        <v>154</v>
      </c>
      <c r="BT134" s="72" t="s">
        <v>167</v>
      </c>
      <c r="BU134" s="72" t="s">
        <v>173</v>
      </c>
      <c r="BV134" s="72" t="s">
        <v>177</v>
      </c>
      <c r="BW134" s="77" t="s">
        <v>177</v>
      </c>
      <c r="BX134" s="79"/>
      <c r="BY134" s="78"/>
      <c r="BZ134" s="72" t="s">
        <v>160</v>
      </c>
      <c r="CA134" s="72" t="s">
        <v>175</v>
      </c>
      <c r="CB134" s="92" t="s">
        <v>173</v>
      </c>
      <c r="CC134" s="72" t="s">
        <v>173</v>
      </c>
      <c r="CD134" s="72" t="s">
        <v>201</v>
      </c>
      <c r="CE134" s="77"/>
      <c r="CF134" s="79"/>
      <c r="CG134" s="78" t="s">
        <v>173</v>
      </c>
      <c r="CH134" s="72" t="s">
        <v>167</v>
      </c>
      <c r="CI134" s="72" t="s">
        <v>154</v>
      </c>
      <c r="CJ134" s="92" t="s">
        <v>158</v>
      </c>
      <c r="CK134" s="72" t="s">
        <v>203</v>
      </c>
      <c r="CL134" s="72" t="s">
        <v>164</v>
      </c>
      <c r="CM134" s="77"/>
      <c r="CN134" s="79"/>
      <c r="CP134" s="111">
        <f t="shared" si="19"/>
        <v>0</v>
      </c>
    </row>
    <row r="135" spans="52:94" ht="15.75" customHeight="1" x14ac:dyDescent="0.25">
      <c r="AZ135" s="70" t="s">
        <v>247</v>
      </c>
      <c r="BA135" s="78" t="s">
        <v>173</v>
      </c>
      <c r="BB135" s="72" t="s">
        <v>154</v>
      </c>
      <c r="BC135" s="72" t="s">
        <v>153</v>
      </c>
      <c r="BD135" s="92" t="s">
        <v>155</v>
      </c>
      <c r="BE135" s="72"/>
      <c r="BF135" s="92" t="s">
        <v>157</v>
      </c>
      <c r="BG135" s="77" t="s">
        <v>157</v>
      </c>
      <c r="BH135" s="79"/>
      <c r="BI135" s="78" t="s">
        <v>158</v>
      </c>
      <c r="BJ135" s="72" t="s">
        <v>154</v>
      </c>
      <c r="BK135" s="72" t="s">
        <v>154</v>
      </c>
      <c r="BL135" s="92" t="s">
        <v>175</v>
      </c>
      <c r="BM135" s="72" t="s">
        <v>167</v>
      </c>
      <c r="BN135" s="92" t="s">
        <v>159</v>
      </c>
      <c r="BO135" s="77"/>
      <c r="BP135" s="79"/>
      <c r="BQ135" s="78"/>
      <c r="BR135" s="72" t="s">
        <v>158</v>
      </c>
      <c r="BS135" s="92" t="s">
        <v>154</v>
      </c>
      <c r="BT135" s="72" t="s">
        <v>167</v>
      </c>
      <c r="BU135" s="72" t="s">
        <v>173</v>
      </c>
      <c r="BV135" s="92" t="s">
        <v>160</v>
      </c>
      <c r="BW135" s="77"/>
      <c r="BX135" s="79"/>
      <c r="BY135" s="78" t="s">
        <v>153</v>
      </c>
      <c r="BZ135" s="72" t="s">
        <v>207</v>
      </c>
      <c r="CA135" s="72" t="s">
        <v>209</v>
      </c>
      <c r="CB135" s="92" t="s">
        <v>173</v>
      </c>
      <c r="CC135" s="72" t="s">
        <v>173</v>
      </c>
      <c r="CD135" s="92" t="s">
        <v>177</v>
      </c>
      <c r="CE135" s="77" t="s">
        <v>177</v>
      </c>
      <c r="CF135" s="79"/>
      <c r="CG135" s="78" t="s">
        <v>173</v>
      </c>
      <c r="CH135" s="72" t="s">
        <v>167</v>
      </c>
      <c r="CI135" s="72" t="s">
        <v>154</v>
      </c>
      <c r="CJ135" s="92" t="s">
        <v>158</v>
      </c>
      <c r="CK135" s="72" t="s">
        <v>162</v>
      </c>
      <c r="CL135" s="92"/>
      <c r="CM135" s="77"/>
      <c r="CN135" s="79"/>
      <c r="CP135" s="111">
        <f t="shared" si="19"/>
        <v>3</v>
      </c>
    </row>
    <row r="136" spans="52:94" ht="16.5" customHeight="1" thickBot="1" x14ac:dyDescent="0.3">
      <c r="AZ136" s="85" t="s">
        <v>248</v>
      </c>
      <c r="BA136" s="78" t="s">
        <v>173</v>
      </c>
      <c r="BB136" s="72" t="s">
        <v>154</v>
      </c>
      <c r="BC136" s="72" t="s">
        <v>153</v>
      </c>
      <c r="BD136" s="92"/>
      <c r="BE136" s="72" t="s">
        <v>174</v>
      </c>
      <c r="BF136" s="72" t="s">
        <v>186</v>
      </c>
      <c r="BG136" s="77"/>
      <c r="BH136" s="79"/>
      <c r="BI136" s="78" t="s">
        <v>184</v>
      </c>
      <c r="BJ136" s="72" t="s">
        <v>154</v>
      </c>
      <c r="BK136" s="72" t="s">
        <v>154</v>
      </c>
      <c r="BL136" s="92" t="s">
        <v>81</v>
      </c>
      <c r="BM136" s="72" t="s">
        <v>174</v>
      </c>
      <c r="BN136" s="72" t="s">
        <v>159</v>
      </c>
      <c r="BO136" s="77"/>
      <c r="BP136" s="79"/>
      <c r="BQ136" s="78" t="s">
        <v>157</v>
      </c>
      <c r="BR136" s="72" t="s">
        <v>184</v>
      </c>
      <c r="BS136" s="92" t="s">
        <v>154</v>
      </c>
      <c r="BT136" s="72" t="s">
        <v>174</v>
      </c>
      <c r="BU136" s="72" t="s">
        <v>173</v>
      </c>
      <c r="BV136" s="72" t="s">
        <v>160</v>
      </c>
      <c r="BW136" s="77" t="s">
        <v>186</v>
      </c>
      <c r="BX136" s="79"/>
      <c r="BY136" s="78" t="s">
        <v>153</v>
      </c>
      <c r="BZ136" s="72" t="s">
        <v>207</v>
      </c>
      <c r="CA136" s="72" t="s">
        <v>161</v>
      </c>
      <c r="CB136" s="92" t="s">
        <v>173</v>
      </c>
      <c r="CC136" s="72" t="s">
        <v>173</v>
      </c>
      <c r="CD136" s="72" t="s">
        <v>81</v>
      </c>
      <c r="CE136" s="77"/>
      <c r="CF136" s="79"/>
      <c r="CG136" s="78" t="s">
        <v>173</v>
      </c>
      <c r="CH136" s="72" t="s">
        <v>174</v>
      </c>
      <c r="CI136" s="72" t="s">
        <v>154</v>
      </c>
      <c r="CJ136" s="92" t="s">
        <v>184</v>
      </c>
      <c r="CK136" s="72" t="s">
        <v>157</v>
      </c>
      <c r="CL136" s="72"/>
      <c r="CM136" s="77"/>
      <c r="CN136" s="79"/>
      <c r="CP136" s="111">
        <f t="shared" si="19"/>
        <v>2</v>
      </c>
    </row>
    <row r="137" spans="52:94" ht="19.5" customHeight="1" x14ac:dyDescent="0.25">
      <c r="AZ137" s="218" t="s">
        <v>150</v>
      </c>
      <c r="BA137" s="78"/>
      <c r="BB137" s="72" t="s">
        <v>145</v>
      </c>
      <c r="BC137" s="72"/>
      <c r="BD137" s="92"/>
      <c r="BE137" s="72"/>
      <c r="BF137" s="92"/>
      <c r="BG137" s="77"/>
      <c r="BH137" s="79"/>
      <c r="BI137" s="78" t="s">
        <v>146</v>
      </c>
      <c r="BJ137" s="72"/>
      <c r="BK137" s="72"/>
      <c r="BL137" s="92"/>
      <c r="BM137" s="72"/>
      <c r="BN137" s="92"/>
      <c r="BO137" s="77"/>
      <c r="BP137" s="79"/>
      <c r="BQ137" s="78" t="s">
        <v>147</v>
      </c>
      <c r="BR137" s="72"/>
      <c r="BS137" s="92"/>
      <c r="BT137" s="72"/>
      <c r="BU137" s="72"/>
      <c r="BV137" s="92"/>
      <c r="BW137" s="77"/>
      <c r="BX137" s="79"/>
      <c r="BY137" s="78"/>
      <c r="BZ137" s="72" t="s">
        <v>148</v>
      </c>
      <c r="CA137" s="72"/>
      <c r="CB137" s="92"/>
      <c r="CC137" s="72"/>
      <c r="CD137" s="92"/>
      <c r="CE137" s="77"/>
      <c r="CF137" s="79"/>
      <c r="CG137" s="78" t="s">
        <v>149</v>
      </c>
      <c r="CH137" s="72"/>
      <c r="CI137" s="72"/>
      <c r="CJ137" s="92"/>
      <c r="CK137" s="72"/>
      <c r="CL137" s="92"/>
      <c r="CM137" s="77"/>
      <c r="CN137" s="79"/>
      <c r="CP137" s="111">
        <f t="shared" si="19"/>
        <v>0</v>
      </c>
    </row>
    <row r="138" spans="52:94" ht="19.5" customHeight="1" thickBot="1" x14ac:dyDescent="0.3">
      <c r="AZ138" s="219"/>
      <c r="BA138" s="78">
        <v>1</v>
      </c>
      <c r="BB138" s="72">
        <v>3</v>
      </c>
      <c r="BC138" s="72">
        <v>2</v>
      </c>
      <c r="BD138" s="72">
        <v>4</v>
      </c>
      <c r="BE138" s="72">
        <v>5</v>
      </c>
      <c r="BF138" s="92">
        <v>6</v>
      </c>
      <c r="BG138" s="77">
        <v>7</v>
      </c>
      <c r="BH138" s="79">
        <v>8</v>
      </c>
      <c r="BI138" s="78">
        <v>3</v>
      </c>
      <c r="BJ138" s="72">
        <v>1</v>
      </c>
      <c r="BK138" s="72">
        <v>2</v>
      </c>
      <c r="BL138" s="72">
        <v>6</v>
      </c>
      <c r="BM138" s="72">
        <v>5</v>
      </c>
      <c r="BN138" s="92"/>
      <c r="BO138" s="77">
        <v>6</v>
      </c>
      <c r="BP138" s="79"/>
      <c r="BQ138" s="78">
        <v>4</v>
      </c>
      <c r="BR138" s="72">
        <v>1</v>
      </c>
      <c r="BS138" s="72">
        <v>5</v>
      </c>
      <c r="BT138" s="72">
        <v>6</v>
      </c>
      <c r="BU138" s="72">
        <v>3</v>
      </c>
      <c r="BV138" s="92">
        <v>4</v>
      </c>
      <c r="BW138" s="77">
        <v>7</v>
      </c>
      <c r="BX138" s="79"/>
      <c r="BY138" s="78">
        <v>2</v>
      </c>
      <c r="BZ138" s="72">
        <v>1</v>
      </c>
      <c r="CA138" s="72">
        <v>3</v>
      </c>
      <c r="CB138" s="72">
        <v>4</v>
      </c>
      <c r="CC138" s="72">
        <v>2</v>
      </c>
      <c r="CD138" s="92">
        <v>6</v>
      </c>
      <c r="CE138" s="77">
        <v>7</v>
      </c>
      <c r="CF138" s="79"/>
      <c r="CG138" s="78">
        <v>1</v>
      </c>
      <c r="CH138" s="72">
        <v>5</v>
      </c>
      <c r="CI138" s="72">
        <v>2</v>
      </c>
      <c r="CJ138" s="72">
        <v>3</v>
      </c>
      <c r="CK138" s="72">
        <v>4</v>
      </c>
      <c r="CL138" s="92">
        <v>5</v>
      </c>
      <c r="CM138" s="77">
        <v>7</v>
      </c>
      <c r="CN138" s="79">
        <v>8</v>
      </c>
      <c r="CP138" s="111">
        <f t="shared" si="19"/>
        <v>0</v>
      </c>
    </row>
    <row r="139" spans="52:94" ht="15.75" x14ac:dyDescent="0.25">
      <c r="AZ139" s="70" t="s">
        <v>249</v>
      </c>
      <c r="BA139" s="78" t="s">
        <v>173</v>
      </c>
      <c r="BB139" s="72" t="s">
        <v>154</v>
      </c>
      <c r="BC139" s="72"/>
      <c r="BD139" s="92" t="s">
        <v>174</v>
      </c>
      <c r="BE139" s="72" t="s">
        <v>184</v>
      </c>
      <c r="BF139" s="72" t="s">
        <v>187</v>
      </c>
      <c r="BG139" s="77" t="s">
        <v>187</v>
      </c>
      <c r="BH139" s="79"/>
      <c r="BI139" s="78" t="s">
        <v>174</v>
      </c>
      <c r="BJ139" s="72" t="s">
        <v>154</v>
      </c>
      <c r="BK139" s="72" t="s">
        <v>154</v>
      </c>
      <c r="BL139" s="92" t="s">
        <v>180</v>
      </c>
      <c r="BM139" s="72" t="s">
        <v>184</v>
      </c>
      <c r="BN139" s="72" t="s">
        <v>159</v>
      </c>
      <c r="BO139" s="77" t="s">
        <v>187</v>
      </c>
      <c r="BP139" s="79"/>
      <c r="BQ139" s="78" t="s">
        <v>168</v>
      </c>
      <c r="BR139" s="72" t="s">
        <v>174</v>
      </c>
      <c r="BS139" s="92" t="s">
        <v>154</v>
      </c>
      <c r="BT139" s="72" t="s">
        <v>184</v>
      </c>
      <c r="BU139" s="72" t="s">
        <v>173</v>
      </c>
      <c r="BV139" s="72" t="s">
        <v>186</v>
      </c>
      <c r="BW139" s="77" t="s">
        <v>187</v>
      </c>
      <c r="BX139" s="79"/>
      <c r="BY139" s="78"/>
      <c r="BZ139" s="72" t="s">
        <v>160</v>
      </c>
      <c r="CA139" s="72" t="s">
        <v>198</v>
      </c>
      <c r="CB139" s="92" t="s">
        <v>173</v>
      </c>
      <c r="CC139" s="72" t="s">
        <v>173</v>
      </c>
      <c r="CD139" s="72" t="s">
        <v>180</v>
      </c>
      <c r="CE139" s="77" t="s">
        <v>180</v>
      </c>
      <c r="CF139" s="79"/>
      <c r="CG139" s="78" t="s">
        <v>173</v>
      </c>
      <c r="CH139" s="72" t="s">
        <v>186</v>
      </c>
      <c r="CI139" s="72" t="s">
        <v>154</v>
      </c>
      <c r="CJ139" s="92" t="s">
        <v>174</v>
      </c>
      <c r="CK139" s="72" t="s">
        <v>168</v>
      </c>
      <c r="CL139" s="72" t="s">
        <v>198</v>
      </c>
      <c r="CM139" s="77"/>
      <c r="CN139" s="79"/>
      <c r="CP139" s="111">
        <f t="shared" si="19"/>
        <v>0</v>
      </c>
    </row>
    <row r="140" spans="52:94" ht="15.75" customHeight="1" x14ac:dyDescent="0.25">
      <c r="AZ140" s="70" t="s">
        <v>250</v>
      </c>
      <c r="BA140" s="78" t="s">
        <v>173</v>
      </c>
      <c r="BB140" s="72" t="s">
        <v>154</v>
      </c>
      <c r="BC140" s="72" t="s">
        <v>166</v>
      </c>
      <c r="BD140" s="92" t="s">
        <v>174</v>
      </c>
      <c r="BE140" s="72" t="s">
        <v>158</v>
      </c>
      <c r="BF140" s="72"/>
      <c r="BG140" s="77"/>
      <c r="BH140" s="79"/>
      <c r="BI140" s="78" t="s">
        <v>174</v>
      </c>
      <c r="BJ140" s="72" t="s">
        <v>154</v>
      </c>
      <c r="BK140" s="72" t="s">
        <v>154</v>
      </c>
      <c r="BL140" s="92" t="s">
        <v>175</v>
      </c>
      <c r="BM140" s="72" t="s">
        <v>158</v>
      </c>
      <c r="BN140" s="72" t="s">
        <v>159</v>
      </c>
      <c r="BO140" s="77" t="s">
        <v>160</v>
      </c>
      <c r="BP140" s="79"/>
      <c r="BQ140" s="78"/>
      <c r="BR140" s="72" t="s">
        <v>174</v>
      </c>
      <c r="BS140" s="92" t="s">
        <v>154</v>
      </c>
      <c r="BT140" s="72" t="s">
        <v>158</v>
      </c>
      <c r="BU140" s="72" t="s">
        <v>173</v>
      </c>
      <c r="BV140" s="72" t="s">
        <v>186</v>
      </c>
      <c r="BW140" s="77"/>
      <c r="BX140" s="79"/>
      <c r="BY140" s="78"/>
      <c r="BZ140" s="72" t="s">
        <v>171</v>
      </c>
      <c r="CA140" s="72" t="s">
        <v>166</v>
      </c>
      <c r="CB140" s="92" t="s">
        <v>173</v>
      </c>
      <c r="CC140" s="72" t="s">
        <v>173</v>
      </c>
      <c r="CD140" s="72" t="s">
        <v>177</v>
      </c>
      <c r="CE140" s="77" t="s">
        <v>177</v>
      </c>
      <c r="CF140" s="79"/>
      <c r="CG140" s="78" t="s">
        <v>173</v>
      </c>
      <c r="CH140" s="72" t="s">
        <v>186</v>
      </c>
      <c r="CI140" s="72" t="s">
        <v>154</v>
      </c>
      <c r="CJ140" s="92" t="s">
        <v>174</v>
      </c>
      <c r="CK140" s="72"/>
      <c r="CL140" s="72" t="s">
        <v>251</v>
      </c>
      <c r="CM140" s="77"/>
      <c r="CN140" s="79"/>
      <c r="CP140" s="111">
        <f t="shared" si="19"/>
        <v>0</v>
      </c>
    </row>
    <row r="141" spans="52:94" ht="15.75" customHeight="1" x14ac:dyDescent="0.25">
      <c r="AZ141" s="70" t="s">
        <v>252</v>
      </c>
      <c r="BA141" s="78" t="s">
        <v>173</v>
      </c>
      <c r="BB141" s="72" t="s">
        <v>154</v>
      </c>
      <c r="BC141" s="72" t="s">
        <v>166</v>
      </c>
      <c r="BD141" s="92" t="s">
        <v>174</v>
      </c>
      <c r="BE141" s="72" t="s">
        <v>158</v>
      </c>
      <c r="BF141" s="72" t="s">
        <v>186</v>
      </c>
      <c r="BG141" s="77" t="s">
        <v>157</v>
      </c>
      <c r="BH141" s="79"/>
      <c r="BI141" s="78" t="s">
        <v>174</v>
      </c>
      <c r="BJ141" s="72" t="s">
        <v>154</v>
      </c>
      <c r="BK141" s="72" t="s">
        <v>154</v>
      </c>
      <c r="BL141" s="92" t="s">
        <v>175</v>
      </c>
      <c r="BM141" s="72" t="s">
        <v>158</v>
      </c>
      <c r="BN141" s="72" t="s">
        <v>159</v>
      </c>
      <c r="BO141" s="77"/>
      <c r="BP141" s="79"/>
      <c r="BQ141" s="78"/>
      <c r="BR141" s="72" t="s">
        <v>174</v>
      </c>
      <c r="BS141" s="92" t="s">
        <v>154</v>
      </c>
      <c r="BT141" s="72" t="s">
        <v>158</v>
      </c>
      <c r="BU141" s="72" t="s">
        <v>173</v>
      </c>
      <c r="BV141" s="72" t="s">
        <v>160</v>
      </c>
      <c r="BW141" s="77" t="s">
        <v>186</v>
      </c>
      <c r="BX141" s="79"/>
      <c r="BY141" s="78" t="s">
        <v>166</v>
      </c>
      <c r="BZ141" s="72" t="s">
        <v>166</v>
      </c>
      <c r="CA141" s="72" t="s">
        <v>161</v>
      </c>
      <c r="CB141" s="92" t="s">
        <v>173</v>
      </c>
      <c r="CC141" s="72" t="s">
        <v>173</v>
      </c>
      <c r="CD141" s="72" t="s">
        <v>177</v>
      </c>
      <c r="CE141" s="77" t="s">
        <v>177</v>
      </c>
      <c r="CF141" s="79"/>
      <c r="CG141" s="78" t="s">
        <v>173</v>
      </c>
      <c r="CH141" s="72"/>
      <c r="CI141" s="72" t="s">
        <v>154</v>
      </c>
      <c r="CJ141" s="92" t="s">
        <v>174</v>
      </c>
      <c r="CK141" s="72" t="s">
        <v>157</v>
      </c>
      <c r="CL141" s="72"/>
      <c r="CM141" s="77"/>
      <c r="CN141" s="79"/>
      <c r="CP141" s="111">
        <f t="shared" si="19"/>
        <v>2</v>
      </c>
    </row>
    <row r="142" spans="52:94" ht="15.75" customHeight="1" x14ac:dyDescent="0.25">
      <c r="AZ142" s="70" t="s">
        <v>253</v>
      </c>
      <c r="BA142" s="128" t="s">
        <v>152</v>
      </c>
      <c r="BB142" s="72" t="s">
        <v>165</v>
      </c>
      <c r="BC142" s="72" t="s">
        <v>166</v>
      </c>
      <c r="BD142" s="92" t="s">
        <v>174</v>
      </c>
      <c r="BE142" s="72" t="s">
        <v>158</v>
      </c>
      <c r="BF142" s="92" t="s">
        <v>166</v>
      </c>
      <c r="BG142" s="77"/>
      <c r="BH142" s="79"/>
      <c r="BI142" s="128" t="s">
        <v>174</v>
      </c>
      <c r="BJ142" s="72" t="s">
        <v>154</v>
      </c>
      <c r="BK142" s="72" t="s">
        <v>154</v>
      </c>
      <c r="BL142" s="92" t="s">
        <v>81</v>
      </c>
      <c r="BM142" s="72" t="s">
        <v>158</v>
      </c>
      <c r="BN142" s="92"/>
      <c r="BO142" s="77"/>
      <c r="BP142" s="79"/>
      <c r="BQ142" s="128" t="s">
        <v>176</v>
      </c>
      <c r="BR142" s="72" t="s">
        <v>174</v>
      </c>
      <c r="BS142" s="92" t="s">
        <v>154</v>
      </c>
      <c r="BT142" s="72" t="s">
        <v>158</v>
      </c>
      <c r="BU142" s="72" t="s">
        <v>152</v>
      </c>
      <c r="BV142" s="92" t="s">
        <v>186</v>
      </c>
      <c r="BW142" s="77"/>
      <c r="BX142" s="79"/>
      <c r="BY142" s="128" t="s">
        <v>164</v>
      </c>
      <c r="BZ142" s="72" t="s">
        <v>171</v>
      </c>
      <c r="CA142" s="72" t="s">
        <v>164</v>
      </c>
      <c r="CB142" s="92" t="s">
        <v>152</v>
      </c>
      <c r="CC142" s="72" t="s">
        <v>152</v>
      </c>
      <c r="CD142" s="92" t="s">
        <v>81</v>
      </c>
      <c r="CE142" s="77"/>
      <c r="CF142" s="79"/>
      <c r="CG142" s="128" t="s">
        <v>160</v>
      </c>
      <c r="CH142" s="72" t="s">
        <v>186</v>
      </c>
      <c r="CI142" s="72" t="s">
        <v>154</v>
      </c>
      <c r="CJ142" s="92" t="s">
        <v>174</v>
      </c>
      <c r="CK142" s="72" t="s">
        <v>176</v>
      </c>
      <c r="CL142" s="92" t="s">
        <v>170</v>
      </c>
      <c r="CM142" s="77"/>
      <c r="CN142" s="79"/>
      <c r="CP142" s="111">
        <f t="shared" si="19"/>
        <v>0</v>
      </c>
    </row>
    <row r="143" spans="52:94" ht="15.75" customHeight="1" x14ac:dyDescent="0.25">
      <c r="AZ143" s="70" t="s">
        <v>254</v>
      </c>
      <c r="BA143" s="128" t="s">
        <v>192</v>
      </c>
      <c r="BB143" s="72" t="s">
        <v>154</v>
      </c>
      <c r="BC143" s="72" t="s">
        <v>153</v>
      </c>
      <c r="BD143" s="92" t="s">
        <v>174</v>
      </c>
      <c r="BE143" s="72" t="s">
        <v>158</v>
      </c>
      <c r="BF143" s="92" t="s">
        <v>157</v>
      </c>
      <c r="BG143" s="77" t="s">
        <v>157</v>
      </c>
      <c r="BH143" s="79"/>
      <c r="BI143" s="128" t="s">
        <v>174</v>
      </c>
      <c r="BJ143" s="72" t="s">
        <v>154</v>
      </c>
      <c r="BK143" s="72" t="s">
        <v>154</v>
      </c>
      <c r="BL143" s="92" t="s">
        <v>81</v>
      </c>
      <c r="BM143" s="72" t="s">
        <v>158</v>
      </c>
      <c r="BN143" s="92" t="s">
        <v>159</v>
      </c>
      <c r="BO143" s="77"/>
      <c r="BP143" s="79"/>
      <c r="BQ143" s="128" t="s">
        <v>162</v>
      </c>
      <c r="BR143" s="72" t="s">
        <v>174</v>
      </c>
      <c r="BS143" s="92" t="s">
        <v>154</v>
      </c>
      <c r="BT143" s="72" t="s">
        <v>158</v>
      </c>
      <c r="BU143" s="72" t="s">
        <v>152</v>
      </c>
      <c r="BV143" s="92" t="s">
        <v>231</v>
      </c>
      <c r="BW143" s="77"/>
      <c r="BX143" s="79"/>
      <c r="BY143" s="128" t="s">
        <v>153</v>
      </c>
      <c r="BZ143" s="72" t="s">
        <v>153</v>
      </c>
      <c r="CA143" s="72" t="s">
        <v>161</v>
      </c>
      <c r="CB143" s="92" t="s">
        <v>152</v>
      </c>
      <c r="CC143" s="72" t="s">
        <v>152</v>
      </c>
      <c r="CD143" s="92" t="s">
        <v>81</v>
      </c>
      <c r="CE143" s="77"/>
      <c r="CF143" s="79"/>
      <c r="CG143" s="128" t="s">
        <v>192</v>
      </c>
      <c r="CH143" s="72" t="s">
        <v>255</v>
      </c>
      <c r="CI143" s="72" t="s">
        <v>154</v>
      </c>
      <c r="CJ143" s="92" t="s">
        <v>174</v>
      </c>
      <c r="CK143" s="72" t="s">
        <v>157</v>
      </c>
      <c r="CL143" s="92"/>
      <c r="CM143" s="77"/>
      <c r="CN143" s="79"/>
      <c r="CP143" s="111">
        <f t="shared" si="19"/>
        <v>3</v>
      </c>
    </row>
    <row r="144" spans="52:94" ht="15.75" customHeight="1" x14ac:dyDescent="0.25">
      <c r="AZ144" s="70" t="s">
        <v>256</v>
      </c>
      <c r="BA144" s="78" t="s">
        <v>173</v>
      </c>
      <c r="BB144" s="72" t="s">
        <v>154</v>
      </c>
      <c r="BC144" s="72" t="s">
        <v>153</v>
      </c>
      <c r="BD144" s="92" t="s">
        <v>174</v>
      </c>
      <c r="BE144" s="72" t="s">
        <v>158</v>
      </c>
      <c r="BF144" s="72" t="s">
        <v>157</v>
      </c>
      <c r="BG144" s="77" t="s">
        <v>257</v>
      </c>
      <c r="BH144" s="79"/>
      <c r="BI144" s="78" t="s">
        <v>174</v>
      </c>
      <c r="BJ144" s="72" t="s">
        <v>154</v>
      </c>
      <c r="BK144" s="72" t="s">
        <v>154</v>
      </c>
      <c r="BL144" s="92" t="s">
        <v>81</v>
      </c>
      <c r="BM144" s="72" t="s">
        <v>158</v>
      </c>
      <c r="BN144" s="72" t="s">
        <v>159</v>
      </c>
      <c r="BO144" s="77"/>
      <c r="BP144" s="79"/>
      <c r="BQ144" s="78" t="s">
        <v>162</v>
      </c>
      <c r="BR144" s="72" t="s">
        <v>174</v>
      </c>
      <c r="BS144" s="92" t="s">
        <v>154</v>
      </c>
      <c r="BT144" s="72" t="s">
        <v>158</v>
      </c>
      <c r="BU144" s="72" t="s">
        <v>173</v>
      </c>
      <c r="BV144" s="72" t="s">
        <v>231</v>
      </c>
      <c r="BW144" s="77"/>
      <c r="BX144" s="79"/>
      <c r="BY144" s="78" t="s">
        <v>153</v>
      </c>
      <c r="BZ144" s="72" t="s">
        <v>153</v>
      </c>
      <c r="CA144" s="72" t="s">
        <v>217</v>
      </c>
      <c r="CB144" s="92" t="s">
        <v>173</v>
      </c>
      <c r="CC144" s="72" t="s">
        <v>173</v>
      </c>
      <c r="CD144" s="72" t="s">
        <v>81</v>
      </c>
      <c r="CE144" s="77"/>
      <c r="CF144" s="79"/>
      <c r="CG144" s="78" t="s">
        <v>173</v>
      </c>
      <c r="CH144" s="72" t="s">
        <v>255</v>
      </c>
      <c r="CI144" s="72" t="s">
        <v>154</v>
      </c>
      <c r="CJ144" s="92" t="s">
        <v>174</v>
      </c>
      <c r="CK144" s="72" t="s">
        <v>157</v>
      </c>
      <c r="CL144" s="72"/>
      <c r="CM144" s="77"/>
      <c r="CN144" s="79"/>
      <c r="CP144" s="111">
        <f t="shared" si="19"/>
        <v>3</v>
      </c>
    </row>
    <row r="145" spans="52:94" ht="15.75" x14ac:dyDescent="0.25">
      <c r="AZ145" s="70" t="s">
        <v>258</v>
      </c>
      <c r="BA145" s="78" t="s">
        <v>173</v>
      </c>
      <c r="BB145" s="72" t="s">
        <v>154</v>
      </c>
      <c r="BC145" s="72" t="s">
        <v>153</v>
      </c>
      <c r="BD145" s="92" t="s">
        <v>174</v>
      </c>
      <c r="BE145" s="72"/>
      <c r="BF145" s="92" t="s">
        <v>187</v>
      </c>
      <c r="BG145" s="77" t="s">
        <v>187</v>
      </c>
      <c r="BH145" s="79"/>
      <c r="BI145" s="78" t="s">
        <v>174</v>
      </c>
      <c r="BJ145" s="72" t="s">
        <v>154</v>
      </c>
      <c r="BK145" s="72" t="s">
        <v>154</v>
      </c>
      <c r="BL145" s="92" t="s">
        <v>160</v>
      </c>
      <c r="BM145" s="72"/>
      <c r="BN145" s="92" t="s">
        <v>159</v>
      </c>
      <c r="BO145" s="77" t="s">
        <v>187</v>
      </c>
      <c r="BP145" s="79"/>
      <c r="BQ145" s="78" t="s">
        <v>168</v>
      </c>
      <c r="BR145" s="72" t="s">
        <v>174</v>
      </c>
      <c r="BS145" s="92" t="s">
        <v>154</v>
      </c>
      <c r="BT145" s="72"/>
      <c r="BU145" s="72" t="s">
        <v>173</v>
      </c>
      <c r="BV145" s="92" t="s">
        <v>186</v>
      </c>
      <c r="BW145" s="77" t="s">
        <v>187</v>
      </c>
      <c r="BX145" s="79"/>
      <c r="BY145" s="78" t="s">
        <v>153</v>
      </c>
      <c r="BZ145" s="72" t="s">
        <v>207</v>
      </c>
      <c r="CA145" s="72" t="s">
        <v>198</v>
      </c>
      <c r="CB145" s="92" t="s">
        <v>173</v>
      </c>
      <c r="CC145" s="72" t="s">
        <v>173</v>
      </c>
      <c r="CD145" s="92"/>
      <c r="CE145" s="77"/>
      <c r="CF145" s="79"/>
      <c r="CG145" s="78" t="s">
        <v>173</v>
      </c>
      <c r="CH145" s="72" t="s">
        <v>186</v>
      </c>
      <c r="CI145" s="72" t="s">
        <v>154</v>
      </c>
      <c r="CJ145" s="92" t="s">
        <v>174</v>
      </c>
      <c r="CK145" s="72" t="s">
        <v>168</v>
      </c>
      <c r="CL145" s="92" t="s">
        <v>198</v>
      </c>
      <c r="CM145" s="77"/>
      <c r="CN145" s="79"/>
      <c r="CP145" s="111">
        <f t="shared" si="19"/>
        <v>0</v>
      </c>
    </row>
    <row r="146" spans="52:94" ht="15.75" customHeight="1" x14ac:dyDescent="0.25">
      <c r="AZ146" s="70" t="s">
        <v>259</v>
      </c>
      <c r="BA146" s="78" t="s">
        <v>173</v>
      </c>
      <c r="BB146" s="72" t="s">
        <v>154</v>
      </c>
      <c r="BC146" s="72" t="s">
        <v>153</v>
      </c>
      <c r="BD146" s="92" t="s">
        <v>174</v>
      </c>
      <c r="BE146" s="72" t="s">
        <v>184</v>
      </c>
      <c r="BF146" s="72" t="s">
        <v>186</v>
      </c>
      <c r="BG146" s="77" t="s">
        <v>157</v>
      </c>
      <c r="BH146" s="79"/>
      <c r="BI146" s="78" t="s">
        <v>174</v>
      </c>
      <c r="BJ146" s="72" t="s">
        <v>154</v>
      </c>
      <c r="BK146" s="72" t="s">
        <v>154</v>
      </c>
      <c r="BL146" s="92" t="s">
        <v>81</v>
      </c>
      <c r="BM146" s="72" t="s">
        <v>184</v>
      </c>
      <c r="BN146" s="72" t="s">
        <v>159</v>
      </c>
      <c r="BO146" s="77"/>
      <c r="BP146" s="79"/>
      <c r="BQ146" s="78" t="s">
        <v>168</v>
      </c>
      <c r="BR146" s="72" t="s">
        <v>174</v>
      </c>
      <c r="BS146" s="92" t="s">
        <v>154</v>
      </c>
      <c r="BT146" s="72" t="s">
        <v>184</v>
      </c>
      <c r="BU146" s="72" t="s">
        <v>173</v>
      </c>
      <c r="BV146" s="72" t="s">
        <v>231</v>
      </c>
      <c r="BW146" s="77" t="s">
        <v>186</v>
      </c>
      <c r="BX146" s="79"/>
      <c r="BY146" s="78" t="s">
        <v>153</v>
      </c>
      <c r="BZ146" s="72" t="s">
        <v>207</v>
      </c>
      <c r="CA146" s="72" t="s">
        <v>157</v>
      </c>
      <c r="CB146" s="92" t="s">
        <v>173</v>
      </c>
      <c r="CC146" s="72" t="s">
        <v>173</v>
      </c>
      <c r="CD146" s="72" t="s">
        <v>81</v>
      </c>
      <c r="CE146" s="77"/>
      <c r="CF146" s="79"/>
      <c r="CG146" s="78" t="s">
        <v>173</v>
      </c>
      <c r="CH146" s="72"/>
      <c r="CI146" s="72" t="s">
        <v>154</v>
      </c>
      <c r="CJ146" s="92" t="s">
        <v>174</v>
      </c>
      <c r="CK146" s="72" t="s">
        <v>168</v>
      </c>
      <c r="CL146" s="72" t="s">
        <v>203</v>
      </c>
      <c r="CM146" s="77"/>
      <c r="CN146" s="79"/>
      <c r="CP146" s="111">
        <f t="shared" si="19"/>
        <v>2</v>
      </c>
    </row>
    <row r="147" spans="52:94" ht="15.75" customHeight="1" x14ac:dyDescent="0.25">
      <c r="AZ147" s="70" t="s">
        <v>260</v>
      </c>
      <c r="BA147" s="78" t="s">
        <v>173</v>
      </c>
      <c r="BB147" s="72" t="s">
        <v>154</v>
      </c>
      <c r="BC147" s="72" t="s">
        <v>203</v>
      </c>
      <c r="BD147" s="72" t="s">
        <v>174</v>
      </c>
      <c r="BE147" s="72" t="s">
        <v>184</v>
      </c>
      <c r="BF147" s="72"/>
      <c r="BG147" s="77"/>
      <c r="BH147" s="79"/>
      <c r="BI147" s="78" t="s">
        <v>174</v>
      </c>
      <c r="BJ147" s="72" t="s">
        <v>154</v>
      </c>
      <c r="BK147" s="72" t="s">
        <v>154</v>
      </c>
      <c r="BL147" s="72" t="s">
        <v>175</v>
      </c>
      <c r="BM147" s="72" t="s">
        <v>184</v>
      </c>
      <c r="BN147" s="72" t="s">
        <v>159</v>
      </c>
      <c r="BO147" s="77"/>
      <c r="BP147" s="79"/>
      <c r="BQ147" s="78" t="s">
        <v>210</v>
      </c>
      <c r="BR147" s="72" t="s">
        <v>174</v>
      </c>
      <c r="BS147" s="72" t="s">
        <v>154</v>
      </c>
      <c r="BT147" s="72" t="s">
        <v>184</v>
      </c>
      <c r="BU147" s="72" t="s">
        <v>173</v>
      </c>
      <c r="BV147" s="72" t="s">
        <v>231</v>
      </c>
      <c r="BW147" s="77"/>
      <c r="BX147" s="79"/>
      <c r="BY147" s="78"/>
      <c r="BZ147" s="72" t="s">
        <v>164</v>
      </c>
      <c r="CA147" s="72" t="s">
        <v>210</v>
      </c>
      <c r="CB147" s="72" t="s">
        <v>173</v>
      </c>
      <c r="CC147" s="72" t="s">
        <v>173</v>
      </c>
      <c r="CD147" s="72" t="s">
        <v>177</v>
      </c>
      <c r="CE147" s="77" t="s">
        <v>177</v>
      </c>
      <c r="CF147" s="79"/>
      <c r="CG147" s="78" t="s">
        <v>173</v>
      </c>
      <c r="CH147" s="72" t="s">
        <v>186</v>
      </c>
      <c r="CI147" s="72" t="s">
        <v>154</v>
      </c>
      <c r="CJ147" s="72" t="s">
        <v>174</v>
      </c>
      <c r="CK147" s="72" t="s">
        <v>186</v>
      </c>
      <c r="CL147" s="72" t="s">
        <v>164</v>
      </c>
      <c r="CM147" s="77"/>
      <c r="CN147" s="79"/>
      <c r="CP147" s="111">
        <f t="shared" si="19"/>
        <v>0</v>
      </c>
    </row>
    <row r="148" spans="52:94" ht="15.75" customHeight="1" x14ac:dyDescent="0.25">
      <c r="AZ148" s="70" t="s">
        <v>261</v>
      </c>
      <c r="BA148" s="78" t="s">
        <v>152</v>
      </c>
      <c r="BB148" s="72" t="s">
        <v>165</v>
      </c>
      <c r="BC148" s="72" t="s">
        <v>153</v>
      </c>
      <c r="BD148" s="92" t="s">
        <v>167</v>
      </c>
      <c r="BE148" s="72" t="s">
        <v>166</v>
      </c>
      <c r="BF148" s="92" t="s">
        <v>183</v>
      </c>
      <c r="BG148" s="77" t="s">
        <v>183</v>
      </c>
      <c r="BH148" s="79"/>
      <c r="BI148" s="78" t="s">
        <v>167</v>
      </c>
      <c r="BJ148" s="72" t="s">
        <v>154</v>
      </c>
      <c r="BK148" s="72" t="s">
        <v>154</v>
      </c>
      <c r="BL148" s="92" t="s">
        <v>81</v>
      </c>
      <c r="BM148" s="72"/>
      <c r="BO148" s="77"/>
      <c r="BP148" s="79"/>
      <c r="BQ148" s="78" t="s">
        <v>176</v>
      </c>
      <c r="BR148" s="72" t="s">
        <v>166</v>
      </c>
      <c r="BS148" s="92" t="s">
        <v>154</v>
      </c>
      <c r="BT148" s="72"/>
      <c r="BU148" s="72" t="s">
        <v>152</v>
      </c>
      <c r="BV148" s="92" t="s">
        <v>186</v>
      </c>
      <c r="BW148" s="77"/>
      <c r="BX148" s="79"/>
      <c r="BY148" s="78" t="s">
        <v>153</v>
      </c>
      <c r="BZ148" s="72" t="s">
        <v>153</v>
      </c>
      <c r="CA148" s="72" t="s">
        <v>164</v>
      </c>
      <c r="CB148" s="92" t="s">
        <v>152</v>
      </c>
      <c r="CC148" s="72" t="s">
        <v>152</v>
      </c>
      <c r="CD148" s="92" t="s">
        <v>81</v>
      </c>
      <c r="CE148" s="77"/>
      <c r="CF148" s="79"/>
      <c r="CG148" s="78" t="s">
        <v>160</v>
      </c>
      <c r="CH148" s="72" t="s">
        <v>186</v>
      </c>
      <c r="CI148" s="72" t="s">
        <v>154</v>
      </c>
      <c r="CJ148" s="92" t="s">
        <v>167</v>
      </c>
      <c r="CK148" s="72" t="s">
        <v>176</v>
      </c>
      <c r="CL148" s="92" t="s">
        <v>328</v>
      </c>
      <c r="CM148" s="77"/>
      <c r="CN148" s="79"/>
      <c r="CP148" s="111">
        <f t="shared" si="19"/>
        <v>0</v>
      </c>
    </row>
    <row r="149" spans="52:94" ht="15.75" customHeight="1" x14ac:dyDescent="0.25">
      <c r="AZ149" s="70" t="s">
        <v>262</v>
      </c>
      <c r="BA149" s="78" t="s">
        <v>173</v>
      </c>
      <c r="BB149" s="72" t="s">
        <v>154</v>
      </c>
      <c r="BC149" s="72" t="s">
        <v>153</v>
      </c>
      <c r="BD149" s="92" t="s">
        <v>174</v>
      </c>
      <c r="BE149" s="72" t="s">
        <v>166</v>
      </c>
      <c r="BF149" s="92" t="s">
        <v>186</v>
      </c>
      <c r="BG149" s="77" t="s">
        <v>166</v>
      </c>
      <c r="BH149" s="79"/>
      <c r="BI149" s="78" t="s">
        <v>174</v>
      </c>
      <c r="BJ149" s="72" t="s">
        <v>154</v>
      </c>
      <c r="BK149" s="72" t="s">
        <v>154</v>
      </c>
      <c r="BL149" s="92" t="s">
        <v>175</v>
      </c>
      <c r="BM149" s="72"/>
      <c r="BN149" s="92" t="s">
        <v>159</v>
      </c>
      <c r="BO149" s="77"/>
      <c r="BP149" s="79"/>
      <c r="BQ149" s="78" t="s">
        <v>168</v>
      </c>
      <c r="BR149" s="72" t="s">
        <v>174</v>
      </c>
      <c r="BS149" s="92" t="s">
        <v>154</v>
      </c>
      <c r="BT149" s="72"/>
      <c r="BU149" s="72" t="s">
        <v>173</v>
      </c>
      <c r="BV149" s="92" t="s">
        <v>160</v>
      </c>
      <c r="BW149" s="77" t="s">
        <v>186</v>
      </c>
      <c r="BX149" s="79"/>
      <c r="BY149" s="78" t="s">
        <v>153</v>
      </c>
      <c r="BZ149" s="72" t="s">
        <v>207</v>
      </c>
      <c r="CA149" s="72" t="s">
        <v>161</v>
      </c>
      <c r="CB149" s="92" t="s">
        <v>173</v>
      </c>
      <c r="CC149" s="72" t="s">
        <v>173</v>
      </c>
      <c r="CD149" s="92" t="s">
        <v>177</v>
      </c>
      <c r="CE149" s="77" t="s">
        <v>177</v>
      </c>
      <c r="CF149" s="79"/>
      <c r="CG149" s="78" t="s">
        <v>173</v>
      </c>
      <c r="CH149" s="72"/>
      <c r="CI149" s="72" t="s">
        <v>154</v>
      </c>
      <c r="CJ149" s="92" t="s">
        <v>174</v>
      </c>
      <c r="CK149" s="72" t="s">
        <v>168</v>
      </c>
      <c r="CL149" s="92"/>
      <c r="CM149" s="77"/>
      <c r="CN149" s="79"/>
      <c r="CP149" s="111">
        <f t="shared" si="19"/>
        <v>0</v>
      </c>
    </row>
    <row r="150" spans="52:94" ht="15.75" customHeight="1" x14ac:dyDescent="0.25">
      <c r="AZ150" s="70" t="s">
        <v>263</v>
      </c>
      <c r="BA150" s="78" t="s">
        <v>173</v>
      </c>
      <c r="BB150" s="72" t="s">
        <v>154</v>
      </c>
      <c r="BC150" s="72" t="s">
        <v>153</v>
      </c>
      <c r="BD150" s="92" t="s">
        <v>174</v>
      </c>
      <c r="BE150" s="72" t="s">
        <v>184</v>
      </c>
      <c r="BF150" s="92" t="s">
        <v>183</v>
      </c>
      <c r="BG150" s="77" t="s">
        <v>183</v>
      </c>
      <c r="BH150" s="79"/>
      <c r="BI150" s="78" t="s">
        <v>174</v>
      </c>
      <c r="BJ150" s="72" t="s">
        <v>154</v>
      </c>
      <c r="BK150" s="72" t="s">
        <v>154</v>
      </c>
      <c r="BL150" s="92"/>
      <c r="BM150" s="72" t="s">
        <v>184</v>
      </c>
      <c r="BN150" s="92" t="s">
        <v>159</v>
      </c>
      <c r="BO150" s="77"/>
      <c r="BP150" s="79"/>
      <c r="BQ150" s="78" t="s">
        <v>210</v>
      </c>
      <c r="BR150" s="72" t="s">
        <v>174</v>
      </c>
      <c r="BS150" s="92" t="s">
        <v>154</v>
      </c>
      <c r="BT150" s="72" t="s">
        <v>184</v>
      </c>
      <c r="BU150" s="72" t="s">
        <v>173</v>
      </c>
      <c r="BV150" s="92" t="s">
        <v>231</v>
      </c>
      <c r="BW150" s="77" t="s">
        <v>186</v>
      </c>
      <c r="BX150" s="79"/>
      <c r="BY150" s="78" t="s">
        <v>153</v>
      </c>
      <c r="BZ150" s="72" t="s">
        <v>207</v>
      </c>
      <c r="CA150" s="72" t="s">
        <v>210</v>
      </c>
      <c r="CB150" s="92" t="s">
        <v>173</v>
      </c>
      <c r="CC150" s="72" t="s">
        <v>173</v>
      </c>
      <c r="CD150" s="92"/>
      <c r="CE150" s="77"/>
      <c r="CF150" s="79"/>
      <c r="CG150" s="78" t="s">
        <v>173</v>
      </c>
      <c r="CH150" s="72" t="s">
        <v>186</v>
      </c>
      <c r="CI150" s="72" t="s">
        <v>154</v>
      </c>
      <c r="CJ150" s="92" t="s">
        <v>174</v>
      </c>
      <c r="CK150" s="72" t="s">
        <v>198</v>
      </c>
      <c r="CL150" s="92" t="s">
        <v>198</v>
      </c>
      <c r="CM150" s="77"/>
      <c r="CN150" s="79"/>
      <c r="CP150" s="111">
        <f t="shared" ref="CP150:CP184" si="20">COUNTIF(BB150:CN150,"tm*")</f>
        <v>0</v>
      </c>
    </row>
    <row r="151" spans="52:94" ht="15.75" customHeight="1" x14ac:dyDescent="0.25">
      <c r="AZ151" s="70" t="s">
        <v>264</v>
      </c>
      <c r="BA151" s="78" t="s">
        <v>173</v>
      </c>
      <c r="BB151" s="72" t="s">
        <v>154</v>
      </c>
      <c r="BC151" s="72" t="s">
        <v>166</v>
      </c>
      <c r="BD151" s="92" t="s">
        <v>174</v>
      </c>
      <c r="BE151" s="72" t="s">
        <v>184</v>
      </c>
      <c r="BF151" s="92" t="s">
        <v>166</v>
      </c>
      <c r="BG151" s="77" t="s">
        <v>157</v>
      </c>
      <c r="BH151" s="79"/>
      <c r="BI151" s="78" t="s">
        <v>174</v>
      </c>
      <c r="BJ151" s="72" t="s">
        <v>154</v>
      </c>
      <c r="BK151" s="72" t="s">
        <v>154</v>
      </c>
      <c r="BL151" s="92" t="s">
        <v>81</v>
      </c>
      <c r="BM151" s="72" t="s">
        <v>184</v>
      </c>
      <c r="BN151" s="92" t="s">
        <v>159</v>
      </c>
      <c r="BO151" s="77"/>
      <c r="BP151" s="79"/>
      <c r="BQ151" s="78" t="s">
        <v>155</v>
      </c>
      <c r="BR151" s="72" t="s">
        <v>174</v>
      </c>
      <c r="BS151" s="92" t="s">
        <v>154</v>
      </c>
      <c r="BT151" s="72" t="s">
        <v>230</v>
      </c>
      <c r="BU151" s="72" t="s">
        <v>173</v>
      </c>
      <c r="BV151" s="92" t="s">
        <v>231</v>
      </c>
      <c r="BW151" s="77"/>
      <c r="BX151" s="79"/>
      <c r="BY151" s="78" t="s">
        <v>166</v>
      </c>
      <c r="BZ151" s="72" t="s">
        <v>157</v>
      </c>
      <c r="CA151" s="72" t="s">
        <v>217</v>
      </c>
      <c r="CB151" s="92" t="s">
        <v>192</v>
      </c>
      <c r="CC151" s="72" t="s">
        <v>173</v>
      </c>
      <c r="CD151" s="92" t="s">
        <v>81</v>
      </c>
      <c r="CE151" s="77"/>
      <c r="CF151" s="79"/>
      <c r="CG151" s="78" t="s">
        <v>192</v>
      </c>
      <c r="CH151" s="72" t="s">
        <v>255</v>
      </c>
      <c r="CI151" s="72" t="s">
        <v>154</v>
      </c>
      <c r="CJ151" s="92" t="s">
        <v>174</v>
      </c>
      <c r="CK151" s="72" t="s">
        <v>157</v>
      </c>
      <c r="CL151" s="92"/>
      <c r="CM151" s="77"/>
      <c r="CN151" s="79"/>
      <c r="CP151" s="111">
        <f t="shared" si="20"/>
        <v>3</v>
      </c>
    </row>
    <row r="152" spans="52:94" ht="15.75" customHeight="1" x14ac:dyDescent="0.25">
      <c r="AZ152" s="70" t="s">
        <v>265</v>
      </c>
      <c r="BA152" s="78" t="s">
        <v>173</v>
      </c>
      <c r="BB152" s="72" t="s">
        <v>154</v>
      </c>
      <c r="BC152" s="72" t="s">
        <v>164</v>
      </c>
      <c r="BD152" s="92" t="s">
        <v>174</v>
      </c>
      <c r="BE152" s="72" t="s">
        <v>166</v>
      </c>
      <c r="BF152" s="72" t="s">
        <v>166</v>
      </c>
      <c r="BG152" s="77"/>
      <c r="BH152" s="79"/>
      <c r="BI152" s="78" t="s">
        <v>174</v>
      </c>
      <c r="BJ152" s="72" t="s">
        <v>154</v>
      </c>
      <c r="BK152" s="72" t="s">
        <v>154</v>
      </c>
      <c r="BL152" s="92" t="s">
        <v>266</v>
      </c>
      <c r="BM152" s="72"/>
      <c r="BN152" s="72" t="s">
        <v>159</v>
      </c>
      <c r="BO152" s="77" t="s">
        <v>164</v>
      </c>
      <c r="BP152" s="79"/>
      <c r="BQ152" s="78" t="s">
        <v>168</v>
      </c>
      <c r="BR152" s="72" t="s">
        <v>174</v>
      </c>
      <c r="BS152" s="92" t="s">
        <v>154</v>
      </c>
      <c r="BT152" s="72"/>
      <c r="BU152" s="72" t="s">
        <v>173</v>
      </c>
      <c r="BV152" s="72" t="s">
        <v>186</v>
      </c>
      <c r="BW152" s="77"/>
      <c r="BX152" s="79"/>
      <c r="BY152" s="78" t="s">
        <v>166</v>
      </c>
      <c r="BZ152" s="72" t="s">
        <v>160</v>
      </c>
      <c r="CA152" s="72" t="s">
        <v>267</v>
      </c>
      <c r="CB152" s="92" t="s">
        <v>173</v>
      </c>
      <c r="CC152" s="72" t="s">
        <v>173</v>
      </c>
      <c r="CD152" s="72" t="s">
        <v>266</v>
      </c>
      <c r="CE152" s="77"/>
      <c r="CF152" s="79"/>
      <c r="CG152" s="78" t="s">
        <v>173</v>
      </c>
      <c r="CH152" s="72" t="s">
        <v>186</v>
      </c>
      <c r="CI152" s="72" t="s">
        <v>154</v>
      </c>
      <c r="CJ152" s="92" t="s">
        <v>174</v>
      </c>
      <c r="CK152" s="72" t="s">
        <v>168</v>
      </c>
      <c r="CL152" s="72"/>
      <c r="CM152" s="77"/>
      <c r="CN152" s="79"/>
      <c r="CP152" s="111">
        <f t="shared" si="20"/>
        <v>0</v>
      </c>
    </row>
    <row r="153" spans="52:94" ht="15.75" customHeight="1" x14ac:dyDescent="0.25">
      <c r="AZ153" s="70" t="s">
        <v>268</v>
      </c>
      <c r="BA153" s="78" t="s">
        <v>192</v>
      </c>
      <c r="BB153" s="72" t="s">
        <v>154</v>
      </c>
      <c r="BC153" s="72" t="s">
        <v>164</v>
      </c>
      <c r="BD153" s="92" t="s">
        <v>174</v>
      </c>
      <c r="BE153" s="72" t="s">
        <v>158</v>
      </c>
      <c r="BF153" s="92" t="s">
        <v>166</v>
      </c>
      <c r="BG153" s="77"/>
      <c r="BH153" s="79"/>
      <c r="BI153" s="78" t="s">
        <v>174</v>
      </c>
      <c r="BJ153" s="72" t="s">
        <v>154</v>
      </c>
      <c r="BK153" s="72" t="s">
        <v>154</v>
      </c>
      <c r="BL153" s="92" t="s">
        <v>81</v>
      </c>
      <c r="BM153" s="72" t="s">
        <v>158</v>
      </c>
      <c r="BN153" s="92" t="s">
        <v>159</v>
      </c>
      <c r="BO153" s="77" t="s">
        <v>267</v>
      </c>
      <c r="BP153" s="79"/>
      <c r="BQ153" s="78" t="s">
        <v>176</v>
      </c>
      <c r="BR153" s="72" t="s">
        <v>174</v>
      </c>
      <c r="BS153" s="92" t="s">
        <v>154</v>
      </c>
      <c r="BT153" s="72" t="s">
        <v>158</v>
      </c>
      <c r="BU153" s="72" t="s">
        <v>192</v>
      </c>
      <c r="BV153" s="92" t="s">
        <v>186</v>
      </c>
      <c r="BW153" s="77"/>
      <c r="BX153" s="79"/>
      <c r="BY153" s="78" t="s">
        <v>166</v>
      </c>
      <c r="BZ153" s="72" t="s">
        <v>160</v>
      </c>
      <c r="CA153" s="72" t="s">
        <v>267</v>
      </c>
      <c r="CB153" s="92" t="s">
        <v>192</v>
      </c>
      <c r="CC153" s="72" t="s">
        <v>192</v>
      </c>
      <c r="CD153" s="92" t="s">
        <v>81</v>
      </c>
      <c r="CE153" s="77"/>
      <c r="CF153" s="79"/>
      <c r="CG153" s="78" t="s">
        <v>192</v>
      </c>
      <c r="CH153" s="72" t="s">
        <v>186</v>
      </c>
      <c r="CI153" s="72" t="s">
        <v>154</v>
      </c>
      <c r="CJ153" s="92" t="s">
        <v>174</v>
      </c>
      <c r="CK153" s="72" t="s">
        <v>176</v>
      </c>
      <c r="CL153" s="92"/>
      <c r="CM153" s="77"/>
      <c r="CN153" s="79"/>
      <c r="CP153" s="111">
        <f t="shared" si="20"/>
        <v>0</v>
      </c>
    </row>
    <row r="154" spans="52:94" ht="15.75" customHeight="1" x14ac:dyDescent="0.25">
      <c r="AZ154" s="70" t="s">
        <v>269</v>
      </c>
      <c r="BA154" s="78" t="s">
        <v>152</v>
      </c>
      <c r="BB154" s="72" t="s">
        <v>154</v>
      </c>
      <c r="BC154" s="72" t="s">
        <v>157</v>
      </c>
      <c r="BD154" s="72" t="s">
        <v>167</v>
      </c>
      <c r="BE154" s="72" t="s">
        <v>158</v>
      </c>
      <c r="BF154" s="92" t="s">
        <v>166</v>
      </c>
      <c r="BG154" s="77"/>
      <c r="BH154" s="79"/>
      <c r="BI154" s="78" t="s">
        <v>167</v>
      </c>
      <c r="BJ154" s="72" t="s">
        <v>154</v>
      </c>
      <c r="BK154" s="72" t="s">
        <v>154</v>
      </c>
      <c r="BL154" s="72" t="s">
        <v>175</v>
      </c>
      <c r="BM154" s="72" t="s">
        <v>158</v>
      </c>
      <c r="BN154" s="92" t="s">
        <v>159</v>
      </c>
      <c r="BO154" s="77"/>
      <c r="BP154" s="79"/>
      <c r="BQ154" s="78" t="s">
        <v>162</v>
      </c>
      <c r="BR154" s="72"/>
      <c r="BS154" s="72" t="s">
        <v>154</v>
      </c>
      <c r="BT154" s="72" t="s">
        <v>158</v>
      </c>
      <c r="BU154" s="72" t="s">
        <v>152</v>
      </c>
      <c r="BV154" s="92" t="s">
        <v>231</v>
      </c>
      <c r="BW154" s="77"/>
      <c r="BX154" s="79"/>
      <c r="BY154" s="78" t="s">
        <v>157</v>
      </c>
      <c r="BZ154" s="72" t="s">
        <v>166</v>
      </c>
      <c r="CA154" s="72" t="s">
        <v>161</v>
      </c>
      <c r="CB154" s="72" t="s">
        <v>152</v>
      </c>
      <c r="CC154" s="72" t="s">
        <v>152</v>
      </c>
      <c r="CD154" s="92" t="s">
        <v>177</v>
      </c>
      <c r="CE154" s="77" t="s">
        <v>177</v>
      </c>
      <c r="CF154" s="79"/>
      <c r="CG154" s="78"/>
      <c r="CH154" s="72" t="s">
        <v>255</v>
      </c>
      <c r="CI154" s="72" t="s">
        <v>154</v>
      </c>
      <c r="CJ154" s="72" t="s">
        <v>167</v>
      </c>
      <c r="CK154" s="72" t="s">
        <v>157</v>
      </c>
      <c r="CL154" s="92"/>
      <c r="CM154" s="77"/>
      <c r="CN154" s="79"/>
      <c r="CP154" s="111">
        <f t="shared" si="20"/>
        <v>3</v>
      </c>
    </row>
    <row r="155" spans="52:94" ht="15.75" customHeight="1" x14ac:dyDescent="0.25">
      <c r="AZ155" s="70" t="s">
        <v>270</v>
      </c>
      <c r="BA155" s="78" t="s">
        <v>173</v>
      </c>
      <c r="BB155" s="72" t="s">
        <v>154</v>
      </c>
      <c r="BC155" s="72" t="s">
        <v>153</v>
      </c>
      <c r="BD155" s="92" t="s">
        <v>174</v>
      </c>
      <c r="BE155" s="72" t="s">
        <v>158</v>
      </c>
      <c r="BF155" s="72" t="s">
        <v>166</v>
      </c>
      <c r="BG155" s="77" t="s">
        <v>166</v>
      </c>
      <c r="BH155" s="79"/>
      <c r="BI155" s="78" t="s">
        <v>174</v>
      </c>
      <c r="BJ155" s="72" t="s">
        <v>154</v>
      </c>
      <c r="BK155" s="72" t="s">
        <v>154</v>
      </c>
      <c r="BL155" s="92" t="s">
        <v>175</v>
      </c>
      <c r="BM155" s="72" t="s">
        <v>158</v>
      </c>
      <c r="BN155" s="72" t="s">
        <v>159</v>
      </c>
      <c r="BO155" s="77"/>
      <c r="BP155" s="79"/>
      <c r="BQ155" s="78" t="s">
        <v>162</v>
      </c>
      <c r="BR155" s="72" t="s">
        <v>174</v>
      </c>
      <c r="BS155" s="92" t="s">
        <v>154</v>
      </c>
      <c r="BT155" s="72" t="s">
        <v>158</v>
      </c>
      <c r="BU155" s="72" t="s">
        <v>173</v>
      </c>
      <c r="BV155" s="72" t="s">
        <v>231</v>
      </c>
      <c r="BW155" s="77"/>
      <c r="BX155" s="79"/>
      <c r="BY155" s="78" t="s">
        <v>153</v>
      </c>
      <c r="BZ155" s="72" t="s">
        <v>207</v>
      </c>
      <c r="CA155" s="72" t="s">
        <v>166</v>
      </c>
      <c r="CB155" s="92" t="s">
        <v>173</v>
      </c>
      <c r="CC155" s="72" t="s">
        <v>173</v>
      </c>
      <c r="CD155" s="72" t="s">
        <v>177</v>
      </c>
      <c r="CE155" s="77" t="s">
        <v>177</v>
      </c>
      <c r="CF155" s="79"/>
      <c r="CG155" s="78" t="s">
        <v>173</v>
      </c>
      <c r="CH155" s="72" t="s">
        <v>255</v>
      </c>
      <c r="CI155" s="72" t="s">
        <v>154</v>
      </c>
      <c r="CJ155" s="92" t="s">
        <v>174</v>
      </c>
      <c r="CK155" s="72" t="s">
        <v>157</v>
      </c>
      <c r="CL155" s="72" t="s">
        <v>182</v>
      </c>
      <c r="CM155" s="77"/>
      <c r="CN155" s="79"/>
      <c r="CP155" s="111">
        <f t="shared" si="20"/>
        <v>2</v>
      </c>
    </row>
    <row r="156" spans="52:94" ht="15.75" customHeight="1" x14ac:dyDescent="0.25">
      <c r="AZ156" s="70" t="s">
        <v>271</v>
      </c>
      <c r="BA156" s="78" t="s">
        <v>192</v>
      </c>
      <c r="BB156" s="72" t="s">
        <v>154</v>
      </c>
      <c r="BC156" s="72" t="s">
        <v>164</v>
      </c>
      <c r="BD156" s="72" t="s">
        <v>174</v>
      </c>
      <c r="BE156" s="72" t="s">
        <v>166</v>
      </c>
      <c r="BF156" s="72" t="s">
        <v>166</v>
      </c>
      <c r="BG156" s="77"/>
      <c r="BH156" s="79"/>
      <c r="BI156" s="78" t="s">
        <v>174</v>
      </c>
      <c r="BJ156" s="72" t="s">
        <v>154</v>
      </c>
      <c r="BK156" s="72" t="s">
        <v>154</v>
      </c>
      <c r="BL156" s="72" t="s">
        <v>81</v>
      </c>
      <c r="BM156" s="72"/>
      <c r="BN156" s="72" t="s">
        <v>159</v>
      </c>
      <c r="BO156" s="77" t="s">
        <v>267</v>
      </c>
      <c r="BP156" s="79"/>
      <c r="BQ156" s="78" t="s">
        <v>272</v>
      </c>
      <c r="BR156" s="72" t="s">
        <v>174</v>
      </c>
      <c r="BS156" s="72" t="s">
        <v>154</v>
      </c>
      <c r="BT156" s="72"/>
      <c r="BU156" s="72" t="s">
        <v>192</v>
      </c>
      <c r="BV156" s="72" t="s">
        <v>186</v>
      </c>
      <c r="BW156" s="77"/>
      <c r="BX156" s="79"/>
      <c r="BY156" s="78" t="s">
        <v>166</v>
      </c>
      <c r="BZ156" s="72" t="s">
        <v>160</v>
      </c>
      <c r="CA156" s="72" t="s">
        <v>267</v>
      </c>
      <c r="CB156" s="72" t="s">
        <v>192</v>
      </c>
      <c r="CC156" s="72" t="s">
        <v>192</v>
      </c>
      <c r="CD156" s="72" t="s">
        <v>81</v>
      </c>
      <c r="CE156" s="77"/>
      <c r="CF156" s="79"/>
      <c r="CG156" s="78" t="s">
        <v>192</v>
      </c>
      <c r="CH156" s="72" t="s">
        <v>186</v>
      </c>
      <c r="CI156" s="72" t="s">
        <v>154</v>
      </c>
      <c r="CJ156" s="72" t="s">
        <v>174</v>
      </c>
      <c r="CK156" s="72" t="s">
        <v>272</v>
      </c>
      <c r="CL156" s="72"/>
      <c r="CM156" s="77"/>
      <c r="CN156" s="79"/>
      <c r="CP156" s="111">
        <f t="shared" si="20"/>
        <v>0</v>
      </c>
    </row>
    <row r="157" spans="52:94" ht="15.75" x14ac:dyDescent="0.25">
      <c r="AZ157" s="70" t="s">
        <v>273</v>
      </c>
      <c r="BA157" s="78" t="s">
        <v>173</v>
      </c>
      <c r="BB157" s="72" t="s">
        <v>154</v>
      </c>
      <c r="BC157" s="72" t="s">
        <v>153</v>
      </c>
      <c r="BD157" s="92" t="s">
        <v>174</v>
      </c>
      <c r="BE157" s="72" t="s">
        <v>158</v>
      </c>
      <c r="BF157" s="72" t="s">
        <v>187</v>
      </c>
      <c r="BG157" s="77" t="s">
        <v>187</v>
      </c>
      <c r="BH157" s="79"/>
      <c r="BI157" s="78" t="s">
        <v>174</v>
      </c>
      <c r="BJ157" s="72" t="s">
        <v>154</v>
      </c>
      <c r="BK157" s="72" t="s">
        <v>154</v>
      </c>
      <c r="BL157" s="92"/>
      <c r="BM157" s="72" t="s">
        <v>158</v>
      </c>
      <c r="BN157" s="72" t="s">
        <v>159</v>
      </c>
      <c r="BO157" s="77" t="s">
        <v>187</v>
      </c>
      <c r="BP157" s="79"/>
      <c r="BQ157" s="78"/>
      <c r="BR157" s="72" t="s">
        <v>174</v>
      </c>
      <c r="BS157" s="92" t="s">
        <v>154</v>
      </c>
      <c r="BT157" s="72" t="s">
        <v>158</v>
      </c>
      <c r="BU157" s="72" t="s">
        <v>173</v>
      </c>
      <c r="BV157" s="72" t="s">
        <v>160</v>
      </c>
      <c r="BW157" s="77" t="s">
        <v>187</v>
      </c>
      <c r="BX157" s="79"/>
      <c r="BY157" s="78" t="s">
        <v>153</v>
      </c>
      <c r="BZ157" s="72" t="s">
        <v>207</v>
      </c>
      <c r="CA157" s="72" t="s">
        <v>198</v>
      </c>
      <c r="CB157" s="92" t="s">
        <v>173</v>
      </c>
      <c r="CC157" s="72" t="s">
        <v>173</v>
      </c>
      <c r="CD157" s="72"/>
      <c r="CE157" s="77"/>
      <c r="CF157" s="79"/>
      <c r="CG157" s="78" t="s">
        <v>173</v>
      </c>
      <c r="CH157" s="72" t="s">
        <v>186</v>
      </c>
      <c r="CI157" s="72" t="s">
        <v>154</v>
      </c>
      <c r="CJ157" s="92" t="s">
        <v>174</v>
      </c>
      <c r="CK157" s="72" t="s">
        <v>186</v>
      </c>
      <c r="CL157" s="72" t="s">
        <v>198</v>
      </c>
      <c r="CM157" s="77"/>
      <c r="CN157" s="79"/>
      <c r="CP157" s="111">
        <f t="shared" si="20"/>
        <v>0</v>
      </c>
    </row>
    <row r="158" spans="52:94" ht="16.5" customHeight="1" thickBot="1" x14ac:dyDescent="0.3">
      <c r="AZ158" s="85" t="s">
        <v>274</v>
      </c>
      <c r="BA158" s="128" t="s">
        <v>192</v>
      </c>
      <c r="BB158" s="72" t="s">
        <v>154</v>
      </c>
      <c r="BC158" s="72" t="s">
        <v>166</v>
      </c>
      <c r="BD158" s="92" t="s">
        <v>174</v>
      </c>
      <c r="BE158" s="72" t="s">
        <v>184</v>
      </c>
      <c r="BF158" s="92" t="s">
        <v>186</v>
      </c>
      <c r="BG158" s="77" t="s">
        <v>157</v>
      </c>
      <c r="BH158" s="79"/>
      <c r="BI158" s="128" t="s">
        <v>174</v>
      </c>
      <c r="BJ158" s="72" t="s">
        <v>154</v>
      </c>
      <c r="BK158" s="72" t="s">
        <v>154</v>
      </c>
      <c r="BL158" s="92" t="s">
        <v>81</v>
      </c>
      <c r="BM158" s="72" t="s">
        <v>184</v>
      </c>
      <c r="BN158" s="92" t="s">
        <v>159</v>
      </c>
      <c r="BO158" s="77"/>
      <c r="BP158" s="79"/>
      <c r="BQ158" s="128" t="s">
        <v>168</v>
      </c>
      <c r="BR158" s="72" t="s">
        <v>174</v>
      </c>
      <c r="BS158" s="92" t="s">
        <v>154</v>
      </c>
      <c r="BT158" s="72" t="s">
        <v>184</v>
      </c>
      <c r="BU158" s="72" t="s">
        <v>192</v>
      </c>
      <c r="BV158" s="92" t="s">
        <v>231</v>
      </c>
      <c r="BW158" s="77" t="s">
        <v>186</v>
      </c>
      <c r="BX158" s="79"/>
      <c r="BY158" s="128" t="s">
        <v>166</v>
      </c>
      <c r="BZ158" s="72" t="s">
        <v>166</v>
      </c>
      <c r="CA158" s="72" t="s">
        <v>157</v>
      </c>
      <c r="CB158" s="92" t="s">
        <v>192</v>
      </c>
      <c r="CC158" s="72" t="s">
        <v>192</v>
      </c>
      <c r="CD158" s="92" t="s">
        <v>81</v>
      </c>
      <c r="CE158" s="77"/>
      <c r="CF158" s="79"/>
      <c r="CG158" s="128" t="s">
        <v>192</v>
      </c>
      <c r="CH158" s="72"/>
      <c r="CI158" s="72" t="s">
        <v>154</v>
      </c>
      <c r="CJ158" s="92" t="s">
        <v>174</v>
      </c>
      <c r="CK158" s="72" t="s">
        <v>168</v>
      </c>
      <c r="CL158" s="92" t="s">
        <v>182</v>
      </c>
      <c r="CM158" s="77"/>
      <c r="CN158" s="79"/>
      <c r="CP158" s="111">
        <f t="shared" si="20"/>
        <v>3</v>
      </c>
    </row>
    <row r="159" spans="52:94" ht="19.5" customHeight="1" x14ac:dyDescent="0.25">
      <c r="AZ159" s="218" t="s">
        <v>150</v>
      </c>
      <c r="BA159" s="78"/>
      <c r="BB159" s="72" t="s">
        <v>145</v>
      </c>
      <c r="BC159" s="72"/>
      <c r="BD159" s="92"/>
      <c r="BE159" s="72"/>
      <c r="BF159" s="92"/>
      <c r="BG159" s="77"/>
      <c r="BH159" s="79"/>
      <c r="BI159" s="78" t="s">
        <v>146</v>
      </c>
      <c r="BJ159" s="72"/>
      <c r="BK159" s="72"/>
      <c r="BL159" s="92"/>
      <c r="BM159" s="72"/>
      <c r="BN159" s="92"/>
      <c r="BO159" s="77"/>
      <c r="BP159" s="79"/>
      <c r="BQ159" s="78" t="s">
        <v>147</v>
      </c>
      <c r="BR159" s="72"/>
      <c r="BS159" s="72"/>
      <c r="BU159" s="72"/>
      <c r="BV159" s="92"/>
      <c r="BW159" s="77"/>
      <c r="BX159" s="79"/>
      <c r="BY159" s="78"/>
      <c r="BZ159" s="72" t="s">
        <v>148</v>
      </c>
      <c r="CA159" s="72"/>
      <c r="CB159" s="92"/>
      <c r="CC159" s="72"/>
      <c r="CD159" s="92"/>
      <c r="CE159" s="77"/>
      <c r="CF159" s="79"/>
      <c r="CG159" s="78" t="s">
        <v>149</v>
      </c>
      <c r="CH159" s="72"/>
      <c r="CI159" s="72"/>
      <c r="CJ159" s="92"/>
      <c r="CK159" s="72"/>
      <c r="CL159" s="92"/>
      <c r="CM159" s="77"/>
      <c r="CN159" s="79"/>
      <c r="CP159" s="111">
        <f t="shared" si="20"/>
        <v>0</v>
      </c>
    </row>
    <row r="160" spans="52:94" ht="19.5" customHeight="1" thickBot="1" x14ac:dyDescent="0.3">
      <c r="AZ160" s="219"/>
      <c r="BA160" s="78">
        <v>1</v>
      </c>
      <c r="BB160" s="72">
        <v>3</v>
      </c>
      <c r="BC160" s="72">
        <v>2</v>
      </c>
      <c r="BD160" s="92">
        <v>4</v>
      </c>
      <c r="BE160" s="72">
        <v>5</v>
      </c>
      <c r="BF160" s="92">
        <v>6</v>
      </c>
      <c r="BG160" s="77">
        <v>7</v>
      </c>
      <c r="BH160" s="79">
        <v>8</v>
      </c>
      <c r="BI160" s="78">
        <v>3</v>
      </c>
      <c r="BJ160" s="72">
        <v>1</v>
      </c>
      <c r="BK160" s="72">
        <v>2</v>
      </c>
      <c r="BL160" s="92">
        <v>6</v>
      </c>
      <c r="BM160" s="72">
        <v>4</v>
      </c>
      <c r="BN160" s="92">
        <v>5</v>
      </c>
      <c r="BO160" s="77">
        <v>1</v>
      </c>
      <c r="BP160" s="79"/>
      <c r="BQ160" s="78">
        <v>7</v>
      </c>
      <c r="BR160" s="72">
        <v>1</v>
      </c>
      <c r="BS160" s="72">
        <v>5</v>
      </c>
      <c r="BU160" s="72">
        <v>3</v>
      </c>
      <c r="BV160" s="92">
        <v>6</v>
      </c>
      <c r="BW160" s="77">
        <v>7</v>
      </c>
      <c r="BX160" s="79"/>
      <c r="BY160" s="78">
        <v>3</v>
      </c>
      <c r="BZ160" s="72">
        <v>6</v>
      </c>
      <c r="CA160" s="72">
        <v>2</v>
      </c>
      <c r="CB160" s="92">
        <v>4</v>
      </c>
      <c r="CC160" s="72">
        <v>2</v>
      </c>
      <c r="CD160" s="92">
        <v>6</v>
      </c>
      <c r="CE160" s="77">
        <v>7</v>
      </c>
      <c r="CF160" s="79"/>
      <c r="CG160" s="78">
        <v>1</v>
      </c>
      <c r="CH160" s="72">
        <v>5</v>
      </c>
      <c r="CI160" s="72">
        <v>2</v>
      </c>
      <c r="CJ160" s="92">
        <v>3</v>
      </c>
      <c r="CK160" s="72">
        <v>4</v>
      </c>
      <c r="CL160" s="92">
        <v>5</v>
      </c>
      <c r="CM160" s="77">
        <v>7</v>
      </c>
      <c r="CN160" s="79">
        <v>8</v>
      </c>
      <c r="CP160" s="111">
        <f t="shared" si="20"/>
        <v>0</v>
      </c>
    </row>
    <row r="161" spans="52:94" ht="15.75" customHeight="1" x14ac:dyDescent="0.25">
      <c r="AZ161" s="70" t="s">
        <v>275</v>
      </c>
      <c r="BA161" s="78" t="s">
        <v>173</v>
      </c>
      <c r="BB161" s="72" t="s">
        <v>165</v>
      </c>
      <c r="BC161" s="72"/>
      <c r="BD161" s="92" t="s">
        <v>174</v>
      </c>
      <c r="BE161" s="72" t="s">
        <v>158</v>
      </c>
      <c r="BF161" s="92"/>
      <c r="BG161" s="77"/>
      <c r="BH161" s="79"/>
      <c r="BI161" s="78" t="s">
        <v>174</v>
      </c>
      <c r="BJ161" s="72" t="s">
        <v>154</v>
      </c>
      <c r="BK161" s="72" t="s">
        <v>154</v>
      </c>
      <c r="BL161" s="92" t="s">
        <v>180</v>
      </c>
      <c r="BM161" s="72" t="s">
        <v>158</v>
      </c>
      <c r="BN161" s="92"/>
      <c r="BO161" s="77" t="s">
        <v>219</v>
      </c>
      <c r="BP161" s="79"/>
      <c r="BQ161" s="78"/>
      <c r="BR161" s="72" t="s">
        <v>174</v>
      </c>
      <c r="BS161" s="92" t="s">
        <v>154</v>
      </c>
      <c r="BT161" s="72" t="s">
        <v>158</v>
      </c>
      <c r="BU161" s="72" t="s">
        <v>173</v>
      </c>
      <c r="BV161" s="92" t="s">
        <v>177</v>
      </c>
      <c r="BW161" s="77" t="s">
        <v>177</v>
      </c>
      <c r="BX161" s="79"/>
      <c r="BY161" s="78"/>
      <c r="BZ161" s="72" t="s">
        <v>160</v>
      </c>
      <c r="CA161" s="72" t="s">
        <v>175</v>
      </c>
      <c r="CB161" s="92" t="s">
        <v>173</v>
      </c>
      <c r="CC161" s="72" t="s">
        <v>173</v>
      </c>
      <c r="CD161" s="92" t="s">
        <v>180</v>
      </c>
      <c r="CE161" s="77" t="s">
        <v>180</v>
      </c>
      <c r="CF161" s="79"/>
      <c r="CG161" s="78" t="s">
        <v>173</v>
      </c>
      <c r="CH161" s="72" t="s">
        <v>186</v>
      </c>
      <c r="CI161" s="72" t="s">
        <v>154</v>
      </c>
      <c r="CJ161" s="92" t="s">
        <v>174</v>
      </c>
      <c r="CK161" s="72"/>
      <c r="CL161" s="92" t="s">
        <v>220</v>
      </c>
      <c r="CM161" s="77"/>
      <c r="CN161" s="79"/>
      <c r="CP161" s="111">
        <f t="shared" si="20"/>
        <v>0</v>
      </c>
    </row>
    <row r="162" spans="52:94" ht="15.75" customHeight="1" x14ac:dyDescent="0.25">
      <c r="AZ162" s="70" t="s">
        <v>276</v>
      </c>
      <c r="BA162" s="78" t="s">
        <v>152</v>
      </c>
      <c r="BB162" s="72" t="s">
        <v>165</v>
      </c>
      <c r="BC162" s="72" t="s">
        <v>203</v>
      </c>
      <c r="BD162" s="92" t="s">
        <v>167</v>
      </c>
      <c r="BE162" s="72" t="s">
        <v>166</v>
      </c>
      <c r="BF162" s="92" t="s">
        <v>157</v>
      </c>
      <c r="BG162" s="77" t="s">
        <v>157</v>
      </c>
      <c r="BH162" s="79"/>
      <c r="BI162" s="78" t="s">
        <v>167</v>
      </c>
      <c r="BJ162" s="72" t="s">
        <v>154</v>
      </c>
      <c r="BK162" s="72" t="s">
        <v>154</v>
      </c>
      <c r="BL162" s="92" t="s">
        <v>175</v>
      </c>
      <c r="BM162" s="72"/>
      <c r="BN162" s="92" t="s">
        <v>216</v>
      </c>
      <c r="BO162" s="77"/>
      <c r="BP162" s="79"/>
      <c r="BQ162" s="78" t="s">
        <v>176</v>
      </c>
      <c r="BR162" s="72"/>
      <c r="BS162" s="92" t="s">
        <v>154</v>
      </c>
      <c r="BT162" s="72"/>
      <c r="BU162" s="72" t="s">
        <v>152</v>
      </c>
      <c r="BV162" s="92" t="s">
        <v>160</v>
      </c>
      <c r="BW162" s="77" t="s">
        <v>186</v>
      </c>
      <c r="BX162" s="79"/>
      <c r="BY162" s="78" t="s">
        <v>166</v>
      </c>
      <c r="BZ162" s="72" t="s">
        <v>166</v>
      </c>
      <c r="CA162" s="72" t="s">
        <v>161</v>
      </c>
      <c r="CB162" s="92" t="s">
        <v>152</v>
      </c>
      <c r="CC162" s="72" t="s">
        <v>152</v>
      </c>
      <c r="CD162" s="92" t="s">
        <v>177</v>
      </c>
      <c r="CE162" s="77" t="s">
        <v>177</v>
      </c>
      <c r="CF162" s="79"/>
      <c r="CG162" s="78" t="s">
        <v>160</v>
      </c>
      <c r="CH162" s="72" t="s">
        <v>186</v>
      </c>
      <c r="CI162" s="72" t="s">
        <v>154</v>
      </c>
      <c r="CJ162" s="92" t="s">
        <v>167</v>
      </c>
      <c r="CK162" s="72" t="s">
        <v>176</v>
      </c>
      <c r="CL162" s="92" t="s">
        <v>182</v>
      </c>
      <c r="CM162" s="77"/>
      <c r="CN162" s="79"/>
      <c r="CP162" s="111">
        <f t="shared" si="20"/>
        <v>3</v>
      </c>
    </row>
    <row r="163" spans="52:94" ht="15.75" x14ac:dyDescent="0.25">
      <c r="AZ163" s="70" t="s">
        <v>277</v>
      </c>
      <c r="BA163" s="128" t="s">
        <v>173</v>
      </c>
      <c r="BB163" s="72" t="s">
        <v>154</v>
      </c>
      <c r="BC163" s="72" t="s">
        <v>153</v>
      </c>
      <c r="BD163" s="92" t="s">
        <v>167</v>
      </c>
      <c r="BE163" s="72" t="s">
        <v>158</v>
      </c>
      <c r="BF163" s="92" t="s">
        <v>187</v>
      </c>
      <c r="BG163" s="77" t="s">
        <v>187</v>
      </c>
      <c r="BH163" s="79"/>
      <c r="BI163" s="128" t="s">
        <v>167</v>
      </c>
      <c r="BJ163" s="72" t="s">
        <v>154</v>
      </c>
      <c r="BK163" s="72" t="s">
        <v>154</v>
      </c>
      <c r="BL163" s="92"/>
      <c r="BM163" s="72" t="s">
        <v>158</v>
      </c>
      <c r="BN163" s="92" t="s">
        <v>159</v>
      </c>
      <c r="BO163" s="77" t="s">
        <v>187</v>
      </c>
      <c r="BP163" s="79"/>
      <c r="BQ163" s="128" t="s">
        <v>162</v>
      </c>
      <c r="BR163" s="72"/>
      <c r="BS163" s="92" t="s">
        <v>154</v>
      </c>
      <c r="BT163" s="72" t="s">
        <v>158</v>
      </c>
      <c r="BU163" s="72" t="s">
        <v>173</v>
      </c>
      <c r="BV163" s="92" t="s">
        <v>160</v>
      </c>
      <c r="BW163" s="77" t="s">
        <v>187</v>
      </c>
      <c r="BX163" s="79"/>
      <c r="BY163" s="128" t="s">
        <v>153</v>
      </c>
      <c r="BZ163" s="72" t="s">
        <v>153</v>
      </c>
      <c r="CA163" s="72" t="s">
        <v>157</v>
      </c>
      <c r="CB163" s="92" t="s">
        <v>173</v>
      </c>
      <c r="CC163" s="72" t="s">
        <v>173</v>
      </c>
      <c r="CD163" s="92"/>
      <c r="CE163" s="77"/>
      <c r="CF163" s="79"/>
      <c r="CG163" s="128" t="s">
        <v>173</v>
      </c>
      <c r="CH163" s="72" t="s">
        <v>255</v>
      </c>
      <c r="CI163" s="72" t="s">
        <v>154</v>
      </c>
      <c r="CJ163" s="92" t="s">
        <v>167</v>
      </c>
      <c r="CK163" s="72" t="s">
        <v>157</v>
      </c>
      <c r="CL163" s="92"/>
      <c r="CM163" s="77"/>
      <c r="CN163" s="79"/>
      <c r="CP163" s="111">
        <f t="shared" si="20"/>
        <v>2</v>
      </c>
    </row>
    <row r="164" spans="52:94" ht="15.75" customHeight="1" x14ac:dyDescent="0.25">
      <c r="AZ164" s="70" t="s">
        <v>278</v>
      </c>
      <c r="BA164" s="78" t="s">
        <v>152</v>
      </c>
      <c r="BB164" s="72" t="s">
        <v>165</v>
      </c>
      <c r="BC164" s="72" t="s">
        <v>166</v>
      </c>
      <c r="BD164" s="92" t="s">
        <v>174</v>
      </c>
      <c r="BE164" s="72" t="s">
        <v>184</v>
      </c>
      <c r="BF164" s="72" t="s">
        <v>157</v>
      </c>
      <c r="BG164" s="77"/>
      <c r="BH164" s="79"/>
      <c r="BI164" s="78" t="s">
        <v>174</v>
      </c>
      <c r="BJ164" s="72" t="s">
        <v>154</v>
      </c>
      <c r="BK164" s="72" t="s">
        <v>154</v>
      </c>
      <c r="BL164" s="92" t="s">
        <v>175</v>
      </c>
      <c r="BM164" s="72" t="s">
        <v>184</v>
      </c>
      <c r="BN164" s="72"/>
      <c r="BO164" s="77"/>
      <c r="BP164" s="79"/>
      <c r="BQ164" s="78" t="s">
        <v>162</v>
      </c>
      <c r="BR164" s="72" t="s">
        <v>174</v>
      </c>
      <c r="BS164" s="92" t="s">
        <v>154</v>
      </c>
      <c r="BT164" s="72" t="s">
        <v>184</v>
      </c>
      <c r="BU164" s="72" t="s">
        <v>152</v>
      </c>
      <c r="BV164" s="72"/>
      <c r="BW164" s="77"/>
      <c r="BX164" s="79"/>
      <c r="BY164" s="78" t="s">
        <v>157</v>
      </c>
      <c r="BZ164" s="72" t="s">
        <v>157</v>
      </c>
      <c r="CA164" s="72" t="s">
        <v>166</v>
      </c>
      <c r="CB164" s="92" t="s">
        <v>152</v>
      </c>
      <c r="CC164" s="72" t="s">
        <v>152</v>
      </c>
      <c r="CD164" s="72" t="s">
        <v>177</v>
      </c>
      <c r="CE164" s="77" t="s">
        <v>177</v>
      </c>
      <c r="CF164" s="79"/>
      <c r="CG164" s="78" t="s">
        <v>160</v>
      </c>
      <c r="CH164" s="72" t="s">
        <v>255</v>
      </c>
      <c r="CI164" s="72" t="s">
        <v>154</v>
      </c>
      <c r="CJ164" s="92" t="s">
        <v>174</v>
      </c>
      <c r="CK164" s="72" t="s">
        <v>203</v>
      </c>
      <c r="CL164" s="72"/>
      <c r="CM164" s="77"/>
      <c r="CN164" s="79"/>
      <c r="CP164" s="111">
        <f t="shared" si="20"/>
        <v>3</v>
      </c>
    </row>
    <row r="165" spans="52:94" ht="15.75" customHeight="1" x14ac:dyDescent="0.25">
      <c r="AZ165" s="70" t="s">
        <v>279</v>
      </c>
      <c r="BA165" s="128" t="s">
        <v>152</v>
      </c>
      <c r="BB165" s="72" t="s">
        <v>165</v>
      </c>
      <c r="BC165" s="72" t="s">
        <v>166</v>
      </c>
      <c r="BD165" s="92" t="s">
        <v>174</v>
      </c>
      <c r="BE165" s="72" t="s">
        <v>184</v>
      </c>
      <c r="BF165" s="92" t="s">
        <v>166</v>
      </c>
      <c r="BG165" s="77"/>
      <c r="BH165" s="79"/>
      <c r="BI165" s="128" t="s">
        <v>174</v>
      </c>
      <c r="BJ165" s="72" t="s">
        <v>154</v>
      </c>
      <c r="BK165" s="72" t="s">
        <v>154</v>
      </c>
      <c r="BL165" s="92" t="s">
        <v>175</v>
      </c>
      <c r="BM165" s="72" t="s">
        <v>184</v>
      </c>
      <c r="BN165" s="92" t="s">
        <v>216</v>
      </c>
      <c r="BO165" s="77"/>
      <c r="BP165" s="79"/>
      <c r="BQ165" s="128" t="s">
        <v>162</v>
      </c>
      <c r="BR165" s="72" t="s">
        <v>174</v>
      </c>
      <c r="BS165" s="92" t="s">
        <v>154</v>
      </c>
      <c r="BT165" s="72" t="s">
        <v>184</v>
      </c>
      <c r="BU165" s="72" t="s">
        <v>152</v>
      </c>
      <c r="BV165" s="92"/>
      <c r="BW165" s="77"/>
      <c r="BX165" s="79"/>
      <c r="BY165" s="128" t="s">
        <v>157</v>
      </c>
      <c r="BZ165" s="72" t="s">
        <v>157</v>
      </c>
      <c r="CA165" s="72" t="s">
        <v>161</v>
      </c>
      <c r="CB165" s="92" t="s">
        <v>152</v>
      </c>
      <c r="CC165" s="72" t="s">
        <v>152</v>
      </c>
      <c r="CD165" s="92" t="s">
        <v>177</v>
      </c>
      <c r="CE165" s="77" t="s">
        <v>177</v>
      </c>
      <c r="CF165" s="79"/>
      <c r="CG165" s="128" t="s">
        <v>160</v>
      </c>
      <c r="CH165" s="72" t="s">
        <v>255</v>
      </c>
      <c r="CI165" s="72" t="s">
        <v>154</v>
      </c>
      <c r="CJ165" s="92" t="s">
        <v>174</v>
      </c>
      <c r="CK165" s="72" t="s">
        <v>157</v>
      </c>
      <c r="CL165" s="92"/>
      <c r="CM165" s="77"/>
      <c r="CN165" s="79"/>
      <c r="CP165" s="111">
        <f t="shared" si="20"/>
        <v>3</v>
      </c>
    </row>
    <row r="166" spans="52:94" ht="15.75" customHeight="1" x14ac:dyDescent="0.25">
      <c r="AZ166" s="70" t="s">
        <v>280</v>
      </c>
      <c r="BA166" s="78" t="s">
        <v>173</v>
      </c>
      <c r="BB166" s="72" t="s">
        <v>165</v>
      </c>
      <c r="BC166" s="72"/>
      <c r="BD166" s="72" t="s">
        <v>174</v>
      </c>
      <c r="BE166" s="72" t="s">
        <v>158</v>
      </c>
      <c r="BF166" s="72" t="s">
        <v>186</v>
      </c>
      <c r="BG166" s="72"/>
      <c r="BH166" s="96"/>
      <c r="BI166" s="78" t="s">
        <v>174</v>
      </c>
      <c r="BJ166" s="72" t="s">
        <v>154</v>
      </c>
      <c r="BK166" s="72" t="s">
        <v>154</v>
      </c>
      <c r="BL166" s="72" t="s">
        <v>201</v>
      </c>
      <c r="BM166" s="72" t="s">
        <v>158</v>
      </c>
      <c r="BN166" s="72"/>
      <c r="BO166" s="72" t="s">
        <v>219</v>
      </c>
      <c r="BP166" s="96"/>
      <c r="BQ166" s="78"/>
      <c r="BR166" s="72" t="s">
        <v>174</v>
      </c>
      <c r="BS166" s="72" t="s">
        <v>154</v>
      </c>
      <c r="BT166" s="72" t="s">
        <v>158</v>
      </c>
      <c r="BU166" s="72" t="s">
        <v>173</v>
      </c>
      <c r="BV166" s="72" t="s">
        <v>177</v>
      </c>
      <c r="BW166" s="72" t="s">
        <v>177</v>
      </c>
      <c r="BX166" s="96"/>
      <c r="BY166" s="78"/>
      <c r="BZ166" s="72" t="s">
        <v>160</v>
      </c>
      <c r="CA166" s="72" t="s">
        <v>175</v>
      </c>
      <c r="CB166" s="72" t="s">
        <v>173</v>
      </c>
      <c r="CC166" s="72" t="s">
        <v>173</v>
      </c>
      <c r="CD166" s="72" t="s">
        <v>201</v>
      </c>
      <c r="CE166" s="72"/>
      <c r="CF166" s="96"/>
      <c r="CG166" s="78" t="s">
        <v>173</v>
      </c>
      <c r="CH166" s="72" t="s">
        <v>186</v>
      </c>
      <c r="CI166" s="72" t="s">
        <v>154</v>
      </c>
      <c r="CJ166" s="72" t="s">
        <v>174</v>
      </c>
      <c r="CK166" s="72" t="s">
        <v>203</v>
      </c>
      <c r="CL166" s="72" t="s">
        <v>220</v>
      </c>
      <c r="CM166" s="72"/>
      <c r="CN166" s="96"/>
      <c r="CP166" s="111">
        <f t="shared" si="20"/>
        <v>0</v>
      </c>
    </row>
    <row r="167" spans="52:94" ht="15.75" customHeight="1" x14ac:dyDescent="0.25">
      <c r="AZ167" s="70" t="s">
        <v>281</v>
      </c>
      <c r="BA167" s="78" t="s">
        <v>173</v>
      </c>
      <c r="BB167" s="72" t="s">
        <v>154</v>
      </c>
      <c r="BC167" s="72" t="s">
        <v>203</v>
      </c>
      <c r="BD167" s="72" t="s">
        <v>174</v>
      </c>
      <c r="BE167" s="72" t="s">
        <v>184</v>
      </c>
      <c r="BF167" s="72" t="s">
        <v>166</v>
      </c>
      <c r="BG167" s="72"/>
      <c r="BH167" s="96"/>
      <c r="BI167" s="78" t="s">
        <v>156</v>
      </c>
      <c r="BJ167" s="72" t="s">
        <v>154</v>
      </c>
      <c r="BK167" s="72" t="s">
        <v>154</v>
      </c>
      <c r="BL167" s="72" t="s">
        <v>201</v>
      </c>
      <c r="BM167" s="72" t="s">
        <v>184</v>
      </c>
      <c r="BN167" s="72" t="s">
        <v>159</v>
      </c>
      <c r="BO167" s="72"/>
      <c r="BP167" s="96"/>
      <c r="BQ167" s="78" t="s">
        <v>168</v>
      </c>
      <c r="BR167" s="72" t="s">
        <v>156</v>
      </c>
      <c r="BS167" s="72" t="s">
        <v>154</v>
      </c>
      <c r="BT167" s="72" t="s">
        <v>184</v>
      </c>
      <c r="BU167" s="72" t="s">
        <v>173</v>
      </c>
      <c r="BV167" s="72" t="s">
        <v>186</v>
      </c>
      <c r="BW167" s="72"/>
      <c r="BX167" s="96"/>
      <c r="BY167" s="78"/>
      <c r="BZ167" s="72" t="s">
        <v>160</v>
      </c>
      <c r="CA167" s="72" t="s">
        <v>166</v>
      </c>
      <c r="CB167" s="72" t="s">
        <v>173</v>
      </c>
      <c r="CC167" s="72" t="s">
        <v>173</v>
      </c>
      <c r="CD167" s="72" t="s">
        <v>201</v>
      </c>
      <c r="CE167" s="72"/>
      <c r="CF167" s="96"/>
      <c r="CG167" s="78" t="s">
        <v>173</v>
      </c>
      <c r="CH167" s="72" t="s">
        <v>282</v>
      </c>
      <c r="CI167" s="72" t="s">
        <v>154</v>
      </c>
      <c r="CJ167" s="72" t="s">
        <v>156</v>
      </c>
      <c r="CK167" s="72" t="s">
        <v>168</v>
      </c>
      <c r="CL167" s="72"/>
      <c r="CM167" s="72"/>
      <c r="CN167" s="96"/>
      <c r="CP167" s="111">
        <f t="shared" si="20"/>
        <v>0</v>
      </c>
    </row>
    <row r="168" spans="52:94" ht="15.75" customHeight="1" x14ac:dyDescent="0.25">
      <c r="AZ168" s="71" t="s">
        <v>283</v>
      </c>
      <c r="BA168" s="78" t="s">
        <v>173</v>
      </c>
      <c r="BB168" s="72" t="s">
        <v>154</v>
      </c>
      <c r="BC168" s="72" t="s">
        <v>166</v>
      </c>
      <c r="BD168" s="72" t="s">
        <v>174</v>
      </c>
      <c r="BE168" s="72" t="s">
        <v>184</v>
      </c>
      <c r="BF168" s="72" t="s">
        <v>166</v>
      </c>
      <c r="BG168" s="72"/>
      <c r="BH168" s="96"/>
      <c r="BI168" s="78" t="s">
        <v>174</v>
      </c>
      <c r="BJ168" s="72" t="s">
        <v>154</v>
      </c>
      <c r="BK168" s="72" t="s">
        <v>154</v>
      </c>
      <c r="BL168" s="72" t="s">
        <v>180</v>
      </c>
      <c r="BM168" s="72" t="s">
        <v>184</v>
      </c>
      <c r="BN168" s="72" t="s">
        <v>159</v>
      </c>
      <c r="BO168" s="72"/>
      <c r="BP168" s="96"/>
      <c r="BQ168" s="78" t="s">
        <v>162</v>
      </c>
      <c r="BR168" s="72" t="s">
        <v>174</v>
      </c>
      <c r="BS168" s="72" t="s">
        <v>154</v>
      </c>
      <c r="BT168" s="72" t="s">
        <v>184</v>
      </c>
      <c r="BU168" s="72" t="s">
        <v>173</v>
      </c>
      <c r="BV168" s="72" t="s">
        <v>177</v>
      </c>
      <c r="BW168" s="72" t="s">
        <v>177</v>
      </c>
      <c r="BX168" s="96"/>
      <c r="BY168" s="78"/>
      <c r="BZ168" s="72" t="s">
        <v>160</v>
      </c>
      <c r="CA168" s="72" t="s">
        <v>175</v>
      </c>
      <c r="CB168" s="72" t="s">
        <v>173</v>
      </c>
      <c r="CC168" s="72" t="s">
        <v>173</v>
      </c>
      <c r="CD168" s="72" t="s">
        <v>180</v>
      </c>
      <c r="CE168" s="72" t="s">
        <v>180</v>
      </c>
      <c r="CF168" s="96"/>
      <c r="CG168" s="78" t="s">
        <v>173</v>
      </c>
      <c r="CH168" s="72" t="s">
        <v>255</v>
      </c>
      <c r="CI168" s="72" t="s">
        <v>154</v>
      </c>
      <c r="CJ168" s="72" t="s">
        <v>174</v>
      </c>
      <c r="CK168" s="72"/>
      <c r="CL168" s="72"/>
      <c r="CM168" s="72"/>
      <c r="CN168" s="96"/>
      <c r="CP168" s="111">
        <f t="shared" si="20"/>
        <v>0</v>
      </c>
    </row>
    <row r="169" spans="52:94" ht="15.75" customHeight="1" x14ac:dyDescent="0.25">
      <c r="AZ169" s="70" t="s">
        <v>284</v>
      </c>
      <c r="BA169" s="78" t="s">
        <v>173</v>
      </c>
      <c r="BB169" s="72" t="s">
        <v>165</v>
      </c>
      <c r="BC169" s="72" t="s">
        <v>153</v>
      </c>
      <c r="BD169" s="72" t="s">
        <v>174</v>
      </c>
      <c r="BE169" s="72" t="s">
        <v>158</v>
      </c>
      <c r="BF169" s="72" t="s">
        <v>166</v>
      </c>
      <c r="BG169" s="72"/>
      <c r="BH169" s="96"/>
      <c r="BI169" s="78" t="s">
        <v>174</v>
      </c>
      <c r="BJ169" s="72" t="s">
        <v>154</v>
      </c>
      <c r="BK169" s="72" t="s">
        <v>154</v>
      </c>
      <c r="BL169" s="72" t="s">
        <v>175</v>
      </c>
      <c r="BM169" s="72" t="s">
        <v>158</v>
      </c>
      <c r="BN169" s="72" t="s">
        <v>216</v>
      </c>
      <c r="BO169" s="72"/>
      <c r="BP169" s="96"/>
      <c r="BQ169" s="78" t="s">
        <v>162</v>
      </c>
      <c r="BR169" s="72" t="s">
        <v>174</v>
      </c>
      <c r="BS169" s="72" t="s">
        <v>154</v>
      </c>
      <c r="BT169" s="72" t="s">
        <v>158</v>
      </c>
      <c r="BU169" s="72" t="s">
        <v>173</v>
      </c>
      <c r="BV169" s="72" t="s">
        <v>160</v>
      </c>
      <c r="BW169" s="72"/>
      <c r="BX169" s="96"/>
      <c r="BY169" s="78" t="s">
        <v>153</v>
      </c>
      <c r="BZ169" s="72" t="s">
        <v>153</v>
      </c>
      <c r="CA169" s="72" t="s">
        <v>166</v>
      </c>
      <c r="CB169" s="72" t="s">
        <v>173</v>
      </c>
      <c r="CC169" s="72" t="s">
        <v>173</v>
      </c>
      <c r="CD169" s="72" t="s">
        <v>177</v>
      </c>
      <c r="CE169" s="72" t="s">
        <v>177</v>
      </c>
      <c r="CF169" s="96"/>
      <c r="CG169" s="78" t="s">
        <v>173</v>
      </c>
      <c r="CH169" s="72" t="s">
        <v>255</v>
      </c>
      <c r="CI169" s="72" t="s">
        <v>154</v>
      </c>
      <c r="CJ169" s="72" t="s">
        <v>174</v>
      </c>
      <c r="CK169" s="72" t="s">
        <v>203</v>
      </c>
      <c r="CL169" s="72"/>
      <c r="CM169" s="72"/>
      <c r="CN169" s="96"/>
      <c r="CP169" s="111">
        <f t="shared" si="20"/>
        <v>0</v>
      </c>
    </row>
    <row r="170" spans="52:94" ht="15.75" customHeight="1" x14ac:dyDescent="0.25">
      <c r="AZ170" s="70" t="s">
        <v>285</v>
      </c>
      <c r="BA170" s="78" t="s">
        <v>152</v>
      </c>
      <c r="BB170" s="72" t="s">
        <v>165</v>
      </c>
      <c r="BC170" s="72" t="s">
        <v>194</v>
      </c>
      <c r="BD170" s="72" t="s">
        <v>167</v>
      </c>
      <c r="BE170" s="72" t="s">
        <v>158</v>
      </c>
      <c r="BF170" s="72" t="s">
        <v>183</v>
      </c>
      <c r="BG170" s="72" t="s">
        <v>183</v>
      </c>
      <c r="BH170" s="96"/>
      <c r="BI170" s="78" t="s">
        <v>167</v>
      </c>
      <c r="BJ170" s="72" t="s">
        <v>154</v>
      </c>
      <c r="BK170" s="72" t="s">
        <v>154</v>
      </c>
      <c r="BL170" s="72" t="s">
        <v>175</v>
      </c>
      <c r="BM170" s="72" t="s">
        <v>158</v>
      </c>
      <c r="BN170" s="72"/>
      <c r="BO170" s="72" t="s">
        <v>220</v>
      </c>
      <c r="BP170" s="96"/>
      <c r="BQ170" s="78" t="s">
        <v>162</v>
      </c>
      <c r="BR170" s="72"/>
      <c r="BS170" s="72" t="s">
        <v>154</v>
      </c>
      <c r="BT170" s="72" t="s">
        <v>158</v>
      </c>
      <c r="BU170" s="72" t="s">
        <v>152</v>
      </c>
      <c r="BV170" s="72" t="s">
        <v>186</v>
      </c>
      <c r="BW170" s="72" t="s">
        <v>162</v>
      </c>
      <c r="BX170" s="96"/>
      <c r="BY170" s="78"/>
      <c r="BZ170" s="72" t="s">
        <v>164</v>
      </c>
      <c r="CA170" s="72" t="s">
        <v>164</v>
      </c>
      <c r="CB170" s="72" t="s">
        <v>152</v>
      </c>
      <c r="CC170" s="72" t="s">
        <v>152</v>
      </c>
      <c r="CD170" s="72" t="s">
        <v>177</v>
      </c>
      <c r="CE170" s="72" t="s">
        <v>177</v>
      </c>
      <c r="CF170" s="96"/>
      <c r="CG170" s="78" t="s">
        <v>160</v>
      </c>
      <c r="CH170" s="72"/>
      <c r="CI170" s="72" t="s">
        <v>154</v>
      </c>
      <c r="CJ170" s="72" t="s">
        <v>167</v>
      </c>
      <c r="CK170" s="72" t="s">
        <v>203</v>
      </c>
      <c r="CL170" s="72" t="s">
        <v>220</v>
      </c>
      <c r="CM170" s="72"/>
      <c r="CN170" s="96"/>
      <c r="CP170" s="111">
        <f t="shared" si="20"/>
        <v>0</v>
      </c>
    </row>
    <row r="171" spans="52:94" ht="15.75" customHeight="1" x14ac:dyDescent="0.25">
      <c r="AZ171" s="70" t="s">
        <v>286</v>
      </c>
      <c r="BA171" s="78" t="s">
        <v>192</v>
      </c>
      <c r="BB171" s="72" t="s">
        <v>154</v>
      </c>
      <c r="BC171" s="72" t="s">
        <v>153</v>
      </c>
      <c r="BD171" s="72" t="s">
        <v>167</v>
      </c>
      <c r="BE171" s="72" t="s">
        <v>158</v>
      </c>
      <c r="BF171" s="72" t="s">
        <v>162</v>
      </c>
      <c r="BG171" s="72"/>
      <c r="BH171" s="96"/>
      <c r="BI171" s="78" t="s">
        <v>167</v>
      </c>
      <c r="BJ171" s="72" t="s">
        <v>154</v>
      </c>
      <c r="BK171" s="72" t="s">
        <v>154</v>
      </c>
      <c r="BL171" s="72"/>
      <c r="BM171" s="72" t="s">
        <v>158</v>
      </c>
      <c r="BN171" s="72" t="s">
        <v>159</v>
      </c>
      <c r="BO171" s="72" t="s">
        <v>219</v>
      </c>
      <c r="BP171" s="96"/>
      <c r="BQ171" s="78" t="s">
        <v>210</v>
      </c>
      <c r="BR171" s="72"/>
      <c r="BS171" s="72" t="s">
        <v>154</v>
      </c>
      <c r="BT171" s="72" t="s">
        <v>158</v>
      </c>
      <c r="BU171" s="72" t="s">
        <v>192</v>
      </c>
      <c r="BV171" s="72" t="s">
        <v>160</v>
      </c>
      <c r="BW171" s="72" t="s">
        <v>211</v>
      </c>
      <c r="BX171" s="96"/>
      <c r="BY171" s="78" t="s">
        <v>153</v>
      </c>
      <c r="BZ171" s="72" t="s">
        <v>153</v>
      </c>
      <c r="CA171" s="72" t="s">
        <v>287</v>
      </c>
      <c r="CB171" s="72" t="s">
        <v>173</v>
      </c>
      <c r="CC171" s="72" t="s">
        <v>173</v>
      </c>
      <c r="CD171" s="72"/>
      <c r="CE171" s="72"/>
      <c r="CF171" s="96"/>
      <c r="CG171" s="78" t="s">
        <v>192</v>
      </c>
      <c r="CH171" s="72"/>
      <c r="CI171" s="72" t="s">
        <v>154</v>
      </c>
      <c r="CJ171" s="72" t="s">
        <v>167</v>
      </c>
      <c r="CK171" s="72" t="s">
        <v>203</v>
      </c>
      <c r="CL171" s="72" t="s">
        <v>219</v>
      </c>
      <c r="CM171" s="72"/>
      <c r="CN171" s="96"/>
      <c r="CP171" s="111">
        <f t="shared" si="20"/>
        <v>0</v>
      </c>
    </row>
    <row r="172" spans="52:94" ht="15.75" customHeight="1" x14ac:dyDescent="0.25">
      <c r="AZ172" s="70" t="s">
        <v>288</v>
      </c>
      <c r="BA172" s="78" t="s">
        <v>173</v>
      </c>
      <c r="BB172" s="72" t="s">
        <v>154</v>
      </c>
      <c r="BC172" s="72" t="s">
        <v>166</v>
      </c>
      <c r="BD172" s="72" t="s">
        <v>167</v>
      </c>
      <c r="BE172" s="72" t="s">
        <v>184</v>
      </c>
      <c r="BF172" s="72" t="s">
        <v>186</v>
      </c>
      <c r="BG172" s="72" t="s">
        <v>166</v>
      </c>
      <c r="BH172" s="96"/>
      <c r="BI172" s="78" t="s">
        <v>167</v>
      </c>
      <c r="BJ172" s="72" t="s">
        <v>154</v>
      </c>
      <c r="BK172" s="72" t="s">
        <v>154</v>
      </c>
      <c r="BL172" s="72" t="s">
        <v>81</v>
      </c>
      <c r="BM172" s="72" t="s">
        <v>184</v>
      </c>
      <c r="BN172" s="72" t="s">
        <v>159</v>
      </c>
      <c r="BO172" s="72"/>
      <c r="BP172" s="96"/>
      <c r="BQ172" s="78"/>
      <c r="BR172" s="72"/>
      <c r="BS172" s="72" t="s">
        <v>154</v>
      </c>
      <c r="BT172" s="72" t="s">
        <v>184</v>
      </c>
      <c r="BU172" s="72" t="s">
        <v>173</v>
      </c>
      <c r="BV172" s="72" t="s">
        <v>160</v>
      </c>
      <c r="BW172" s="72" t="s">
        <v>186</v>
      </c>
      <c r="BX172" s="96"/>
      <c r="BY172" s="78" t="s">
        <v>46</v>
      </c>
      <c r="BZ172" s="72" t="s">
        <v>171</v>
      </c>
      <c r="CA172" s="72" t="s">
        <v>161</v>
      </c>
      <c r="CB172" s="72" t="s">
        <v>173</v>
      </c>
      <c r="CC172" s="72" t="s">
        <v>173</v>
      </c>
      <c r="CD172" s="72" t="s">
        <v>81</v>
      </c>
      <c r="CE172" s="72"/>
      <c r="CF172" s="96"/>
      <c r="CG172" s="78" t="s">
        <v>173</v>
      </c>
      <c r="CH172" s="72"/>
      <c r="CI172" s="72" t="s">
        <v>154</v>
      </c>
      <c r="CJ172" s="72" t="s">
        <v>167</v>
      </c>
      <c r="CK172" s="72"/>
      <c r="CL172" s="72" t="s">
        <v>170</v>
      </c>
      <c r="CM172" s="72"/>
      <c r="CN172" s="96"/>
      <c r="CP172" s="111">
        <f t="shared" si="20"/>
        <v>0</v>
      </c>
    </row>
    <row r="173" spans="52:94" ht="15.75" customHeight="1" x14ac:dyDescent="0.25">
      <c r="AZ173" s="70" t="s">
        <v>289</v>
      </c>
      <c r="BA173" s="78" t="s">
        <v>173</v>
      </c>
      <c r="BB173" s="72" t="s">
        <v>154</v>
      </c>
      <c r="BC173" s="72" t="s">
        <v>164</v>
      </c>
      <c r="BD173" s="72" t="s">
        <v>174</v>
      </c>
      <c r="BE173" s="72" t="s">
        <v>184</v>
      </c>
      <c r="BF173" s="72"/>
      <c r="BG173" s="72"/>
      <c r="BH173" s="96"/>
      <c r="BI173" s="78" t="s">
        <v>174</v>
      </c>
      <c r="BJ173" s="72" t="s">
        <v>154</v>
      </c>
      <c r="BK173" s="72" t="s">
        <v>154</v>
      </c>
      <c r="BL173" s="72" t="s">
        <v>81</v>
      </c>
      <c r="BM173" s="72" t="s">
        <v>184</v>
      </c>
      <c r="BN173" s="72" t="s">
        <v>159</v>
      </c>
      <c r="BO173" s="72" t="s">
        <v>160</v>
      </c>
      <c r="BP173" s="96"/>
      <c r="BQ173" s="78" t="s">
        <v>272</v>
      </c>
      <c r="BR173" s="72" t="s">
        <v>174</v>
      </c>
      <c r="BS173" s="72" t="s">
        <v>154</v>
      </c>
      <c r="BT173" s="72" t="s">
        <v>184</v>
      </c>
      <c r="BU173" s="72" t="s">
        <v>173</v>
      </c>
      <c r="BV173" s="72" t="s">
        <v>186</v>
      </c>
      <c r="BW173" s="72"/>
      <c r="BX173" s="96"/>
      <c r="BY173" s="78"/>
      <c r="BZ173" s="72" t="s">
        <v>164</v>
      </c>
      <c r="CA173" s="72" t="s">
        <v>164</v>
      </c>
      <c r="CB173" s="72" t="s">
        <v>173</v>
      </c>
      <c r="CC173" s="72" t="s">
        <v>173</v>
      </c>
      <c r="CD173" s="72" t="s">
        <v>81</v>
      </c>
      <c r="CE173" s="72"/>
      <c r="CF173" s="96"/>
      <c r="CG173" s="78" t="s">
        <v>173</v>
      </c>
      <c r="CH173" s="72" t="s">
        <v>186</v>
      </c>
      <c r="CI173" s="72" t="s">
        <v>154</v>
      </c>
      <c r="CJ173" s="72" t="s">
        <v>174</v>
      </c>
      <c r="CK173" s="72" t="s">
        <v>272</v>
      </c>
      <c r="CL173" s="72"/>
      <c r="CM173" s="72"/>
      <c r="CN173" s="96"/>
      <c r="CP173" s="111">
        <f t="shared" si="20"/>
        <v>0</v>
      </c>
    </row>
    <row r="174" spans="52:94" ht="15.75" customHeight="1" x14ac:dyDescent="0.25">
      <c r="AZ174" s="70" t="s">
        <v>290</v>
      </c>
      <c r="BA174" s="78" t="s">
        <v>173</v>
      </c>
      <c r="BB174" s="72" t="s">
        <v>154</v>
      </c>
      <c r="BC174" s="72"/>
      <c r="BD174" s="72" t="s">
        <v>174</v>
      </c>
      <c r="BE174" s="72" t="s">
        <v>158</v>
      </c>
      <c r="BF174" s="72" t="s">
        <v>162</v>
      </c>
      <c r="BG174" s="72"/>
      <c r="BH174" s="96"/>
      <c r="BI174" s="78" t="s">
        <v>174</v>
      </c>
      <c r="BJ174" s="72" t="s">
        <v>154</v>
      </c>
      <c r="BK174" s="72" t="s">
        <v>154</v>
      </c>
      <c r="BL174" s="72" t="s">
        <v>180</v>
      </c>
      <c r="BM174" s="72" t="s">
        <v>158</v>
      </c>
      <c r="BN174" s="72" t="s">
        <v>159</v>
      </c>
      <c r="BO174" s="72" t="s">
        <v>219</v>
      </c>
      <c r="BP174" s="96"/>
      <c r="BQ174" s="78"/>
      <c r="BR174" s="72" t="s">
        <v>174</v>
      </c>
      <c r="BS174" s="72" t="s">
        <v>154</v>
      </c>
      <c r="BT174" s="72" t="s">
        <v>158</v>
      </c>
      <c r="BU174" s="72" t="s">
        <v>173</v>
      </c>
      <c r="BV174" s="72" t="s">
        <v>177</v>
      </c>
      <c r="BW174" s="72" t="s">
        <v>177</v>
      </c>
      <c r="BX174" s="96"/>
      <c r="BY174" s="78"/>
      <c r="BZ174" s="72" t="s">
        <v>160</v>
      </c>
      <c r="CA174" s="72" t="s">
        <v>175</v>
      </c>
      <c r="CB174" s="72" t="s">
        <v>173</v>
      </c>
      <c r="CC174" s="72" t="s">
        <v>173</v>
      </c>
      <c r="CD174" s="72" t="s">
        <v>180</v>
      </c>
      <c r="CE174" s="72" t="s">
        <v>180</v>
      </c>
      <c r="CF174" s="96"/>
      <c r="CG174" s="78" t="s">
        <v>173</v>
      </c>
      <c r="CH174" s="72" t="s">
        <v>162</v>
      </c>
      <c r="CI174" s="72" t="s">
        <v>154</v>
      </c>
      <c r="CJ174" s="72" t="s">
        <v>174</v>
      </c>
      <c r="CK174" s="72"/>
      <c r="CL174" s="72" t="s">
        <v>219</v>
      </c>
      <c r="CM174" s="72"/>
      <c r="CN174" s="96"/>
      <c r="CP174" s="111">
        <f t="shared" si="20"/>
        <v>0</v>
      </c>
    </row>
    <row r="175" spans="52:94" ht="15.75" customHeight="1" x14ac:dyDescent="0.25">
      <c r="AZ175" s="70" t="s">
        <v>291</v>
      </c>
      <c r="BA175" s="78" t="s">
        <v>173</v>
      </c>
      <c r="BB175" s="72" t="s">
        <v>154</v>
      </c>
      <c r="BC175" s="72" t="s">
        <v>153</v>
      </c>
      <c r="BD175" s="72" t="s">
        <v>167</v>
      </c>
      <c r="BE175" s="72" t="s">
        <v>184</v>
      </c>
      <c r="BF175" s="72"/>
      <c r="BG175" s="72"/>
      <c r="BH175" s="96"/>
      <c r="BI175" s="78" t="s">
        <v>167</v>
      </c>
      <c r="BJ175" s="72" t="s">
        <v>154</v>
      </c>
      <c r="BK175" s="72" t="s">
        <v>154</v>
      </c>
      <c r="BL175" s="72" t="s">
        <v>175</v>
      </c>
      <c r="BM175" s="72" t="s">
        <v>184</v>
      </c>
      <c r="BN175" s="72" t="s">
        <v>159</v>
      </c>
      <c r="BO175" s="72" t="s">
        <v>219</v>
      </c>
      <c r="BP175" s="96"/>
      <c r="BQ175" s="78" t="s">
        <v>162</v>
      </c>
      <c r="BR175" s="72"/>
      <c r="BS175" s="72" t="s">
        <v>154</v>
      </c>
      <c r="BT175" s="72" t="s">
        <v>184</v>
      </c>
      <c r="BU175" s="72" t="s">
        <v>173</v>
      </c>
      <c r="BV175" s="72" t="s">
        <v>160</v>
      </c>
      <c r="BW175" s="72"/>
      <c r="BX175" s="96"/>
      <c r="BY175" s="78" t="s">
        <v>153</v>
      </c>
      <c r="BZ175" s="72" t="s">
        <v>207</v>
      </c>
      <c r="CA175" s="72"/>
      <c r="CB175" s="72" t="s">
        <v>173</v>
      </c>
      <c r="CC175" s="72" t="s">
        <v>173</v>
      </c>
      <c r="CD175" s="72" t="s">
        <v>177</v>
      </c>
      <c r="CE175" s="72" t="s">
        <v>177</v>
      </c>
      <c r="CF175" s="96"/>
      <c r="CG175" s="78" t="s">
        <v>173</v>
      </c>
      <c r="CH175" s="72" t="s">
        <v>162</v>
      </c>
      <c r="CI175" s="72" t="s">
        <v>154</v>
      </c>
      <c r="CJ175" s="72" t="s">
        <v>167</v>
      </c>
      <c r="CK175" s="72" t="s">
        <v>203</v>
      </c>
      <c r="CL175" s="72" t="s">
        <v>219</v>
      </c>
      <c r="CM175" s="72"/>
      <c r="CN175" s="96"/>
      <c r="CP175" s="111">
        <f t="shared" si="20"/>
        <v>0</v>
      </c>
    </row>
    <row r="176" spans="52:94" ht="15.75" customHeight="1" x14ac:dyDescent="0.25">
      <c r="AZ176" s="70" t="s">
        <v>292</v>
      </c>
      <c r="BA176" s="78" t="s">
        <v>173</v>
      </c>
      <c r="BB176" s="72" t="s">
        <v>154</v>
      </c>
      <c r="BC176" s="72" t="s">
        <v>153</v>
      </c>
      <c r="BD176" s="72" t="s">
        <v>174</v>
      </c>
      <c r="BE176" s="72" t="s">
        <v>184</v>
      </c>
      <c r="BF176" s="72"/>
      <c r="BG176" s="72"/>
      <c r="BH176" s="96"/>
      <c r="BI176" s="78" t="s">
        <v>174</v>
      </c>
      <c r="BJ176" s="72" t="s">
        <v>154</v>
      </c>
      <c r="BK176" s="72" t="s">
        <v>154</v>
      </c>
      <c r="BL176" s="72" t="s">
        <v>160</v>
      </c>
      <c r="BM176" s="72" t="s">
        <v>184</v>
      </c>
      <c r="BN176" s="72" t="s">
        <v>159</v>
      </c>
      <c r="BO176" s="72"/>
      <c r="BP176" s="96"/>
      <c r="BQ176" s="78" t="s">
        <v>162</v>
      </c>
      <c r="BR176" s="72" t="s">
        <v>174</v>
      </c>
      <c r="BS176" s="72" t="s">
        <v>154</v>
      </c>
      <c r="BT176" s="72" t="s">
        <v>184</v>
      </c>
      <c r="BU176" s="72" t="s">
        <v>173</v>
      </c>
      <c r="BV176" s="72" t="s">
        <v>177</v>
      </c>
      <c r="BW176" s="72" t="s">
        <v>177</v>
      </c>
      <c r="BX176" s="96"/>
      <c r="BY176" s="78" t="s">
        <v>166</v>
      </c>
      <c r="BZ176" s="72" t="s">
        <v>153</v>
      </c>
      <c r="CA176" s="72" t="s">
        <v>175</v>
      </c>
      <c r="CB176" s="72" t="s">
        <v>173</v>
      </c>
      <c r="CC176" s="72" t="s">
        <v>173</v>
      </c>
      <c r="CD176" s="72"/>
      <c r="CE176" s="72"/>
      <c r="CF176" s="96"/>
      <c r="CG176" s="78" t="s">
        <v>173</v>
      </c>
      <c r="CH176" s="72" t="s">
        <v>255</v>
      </c>
      <c r="CI176" s="72" t="s">
        <v>154</v>
      </c>
      <c r="CJ176" s="72" t="s">
        <v>174</v>
      </c>
      <c r="CK176" s="72"/>
      <c r="CL176" s="72" t="s">
        <v>153</v>
      </c>
      <c r="CM176" s="72"/>
      <c r="CN176" s="96"/>
      <c r="CP176" s="111">
        <f t="shared" si="20"/>
        <v>0</v>
      </c>
    </row>
    <row r="177" spans="50:94" ht="15.75" customHeight="1" x14ac:dyDescent="0.25">
      <c r="AZ177" s="70" t="s">
        <v>293</v>
      </c>
      <c r="BA177" s="78" t="s">
        <v>173</v>
      </c>
      <c r="BB177" s="72" t="s">
        <v>154</v>
      </c>
      <c r="BC177" s="72"/>
      <c r="BD177" s="72" t="s">
        <v>174</v>
      </c>
      <c r="BE177" s="72" t="s">
        <v>184</v>
      </c>
      <c r="BF177" s="72"/>
      <c r="BG177" s="72"/>
      <c r="BH177" s="96"/>
      <c r="BI177" s="78" t="s">
        <v>174</v>
      </c>
      <c r="BJ177" s="72" t="s">
        <v>154</v>
      </c>
      <c r="BK177" s="72" t="s">
        <v>154</v>
      </c>
      <c r="BL177" s="72" t="s">
        <v>180</v>
      </c>
      <c r="BM177" s="72" t="s">
        <v>184</v>
      </c>
      <c r="BN177" s="72" t="s">
        <v>159</v>
      </c>
      <c r="BO177" s="72"/>
      <c r="BP177" s="96"/>
      <c r="BQ177" s="78" t="s">
        <v>162</v>
      </c>
      <c r="BR177" s="72" t="s">
        <v>174</v>
      </c>
      <c r="BS177" s="72" t="s">
        <v>154</v>
      </c>
      <c r="BT177" s="72" t="s">
        <v>184</v>
      </c>
      <c r="BU177" s="72" t="s">
        <v>173</v>
      </c>
      <c r="BV177" s="72" t="s">
        <v>177</v>
      </c>
      <c r="BW177" s="72" t="s">
        <v>177</v>
      </c>
      <c r="BX177" s="96"/>
      <c r="BY177" s="78"/>
      <c r="BZ177" s="72" t="s">
        <v>160</v>
      </c>
      <c r="CA177" s="72" t="s">
        <v>175</v>
      </c>
      <c r="CB177" s="72" t="s">
        <v>173</v>
      </c>
      <c r="CC177" s="72" t="s">
        <v>173</v>
      </c>
      <c r="CD177" s="72" t="s">
        <v>180</v>
      </c>
      <c r="CE177" s="72" t="s">
        <v>180</v>
      </c>
      <c r="CF177" s="96"/>
      <c r="CG177" s="78" t="s">
        <v>173</v>
      </c>
      <c r="CH177" s="72" t="s">
        <v>255</v>
      </c>
      <c r="CI177" s="72" t="s">
        <v>154</v>
      </c>
      <c r="CJ177" s="72" t="s">
        <v>174</v>
      </c>
      <c r="CK177" s="72" t="s">
        <v>198</v>
      </c>
      <c r="CL177" s="72" t="s">
        <v>198</v>
      </c>
      <c r="CM177" s="72"/>
      <c r="CN177" s="96"/>
      <c r="CP177" s="111">
        <f t="shared" si="20"/>
        <v>0</v>
      </c>
    </row>
    <row r="178" spans="50:94" ht="15.75" customHeight="1" x14ac:dyDescent="0.25">
      <c r="AZ178" s="70" t="s">
        <v>294</v>
      </c>
      <c r="BA178" s="78" t="s">
        <v>173</v>
      </c>
      <c r="BB178" s="72" t="s">
        <v>154</v>
      </c>
      <c r="BC178" s="72" t="s">
        <v>153</v>
      </c>
      <c r="BD178" s="72" t="s">
        <v>174</v>
      </c>
      <c r="BE178" s="72" t="s">
        <v>184</v>
      </c>
      <c r="BF178" s="72" t="s">
        <v>166</v>
      </c>
      <c r="BG178" s="72" t="s">
        <v>166</v>
      </c>
      <c r="BH178" s="96"/>
      <c r="BI178" s="78" t="s">
        <v>174</v>
      </c>
      <c r="BJ178" s="72" t="s">
        <v>154</v>
      </c>
      <c r="BK178" s="72" t="s">
        <v>154</v>
      </c>
      <c r="BL178" s="72" t="s">
        <v>160</v>
      </c>
      <c r="BM178" s="72" t="s">
        <v>184</v>
      </c>
      <c r="BN178" s="72" t="s">
        <v>159</v>
      </c>
      <c r="BO178" s="72"/>
      <c r="BP178" s="96"/>
      <c r="BQ178" s="78" t="s">
        <v>162</v>
      </c>
      <c r="BR178" s="72" t="s">
        <v>174</v>
      </c>
      <c r="BS178" s="72" t="s">
        <v>154</v>
      </c>
      <c r="BT178" s="72" t="s">
        <v>184</v>
      </c>
      <c r="BU178" s="72" t="s">
        <v>173</v>
      </c>
      <c r="BV178" s="72" t="s">
        <v>177</v>
      </c>
      <c r="BW178" s="72" t="s">
        <v>177</v>
      </c>
      <c r="BX178" s="96"/>
      <c r="BY178" s="78" t="s">
        <v>153</v>
      </c>
      <c r="BZ178" s="72" t="s">
        <v>207</v>
      </c>
      <c r="CA178" s="72" t="s">
        <v>175</v>
      </c>
      <c r="CB178" s="72" t="s">
        <v>173</v>
      </c>
      <c r="CC178" s="72" t="s">
        <v>173</v>
      </c>
      <c r="CD178" s="72"/>
      <c r="CE178" s="72"/>
      <c r="CF178" s="96"/>
      <c r="CG178" s="78" t="s">
        <v>173</v>
      </c>
      <c r="CH178" s="72" t="s">
        <v>255</v>
      </c>
      <c r="CI178" s="72" t="s">
        <v>154</v>
      </c>
      <c r="CJ178" s="72" t="s">
        <v>174</v>
      </c>
      <c r="CK178" s="72" t="s">
        <v>203</v>
      </c>
      <c r="CL178" s="72"/>
      <c r="CM178" s="72"/>
      <c r="CN178" s="96"/>
      <c r="CP178" s="111">
        <f t="shared" si="20"/>
        <v>0</v>
      </c>
    </row>
    <row r="179" spans="50:94" ht="15.75" x14ac:dyDescent="0.25">
      <c r="AZ179" s="70" t="s">
        <v>295</v>
      </c>
      <c r="BA179" s="78" t="s">
        <v>173</v>
      </c>
      <c r="BB179" s="72" t="s">
        <v>154</v>
      </c>
      <c r="BC179" s="72" t="s">
        <v>166</v>
      </c>
      <c r="BD179" s="72" t="s">
        <v>174</v>
      </c>
      <c r="BE179" s="72" t="s">
        <v>184</v>
      </c>
      <c r="BF179" s="72" t="s">
        <v>187</v>
      </c>
      <c r="BG179" s="72" t="s">
        <v>187</v>
      </c>
      <c r="BH179" s="96"/>
      <c r="BI179" s="78" t="s">
        <v>174</v>
      </c>
      <c r="BJ179" s="72" t="s">
        <v>154</v>
      </c>
      <c r="BK179" s="72" t="s">
        <v>154</v>
      </c>
      <c r="BL179" s="72" t="s">
        <v>160</v>
      </c>
      <c r="BM179" s="72" t="s">
        <v>184</v>
      </c>
      <c r="BN179" s="72" t="s">
        <v>159</v>
      </c>
      <c r="BO179" s="72" t="s">
        <v>187</v>
      </c>
      <c r="BP179" s="96"/>
      <c r="BQ179" s="78" t="s">
        <v>168</v>
      </c>
      <c r="BR179" s="72" t="s">
        <v>174</v>
      </c>
      <c r="BS179" s="72" t="s">
        <v>154</v>
      </c>
      <c r="BT179" s="72" t="s">
        <v>184</v>
      </c>
      <c r="BU179" s="72" t="s">
        <v>173</v>
      </c>
      <c r="BV179" s="72" t="s">
        <v>186</v>
      </c>
      <c r="BW179" s="72" t="s">
        <v>187</v>
      </c>
      <c r="BX179" s="96"/>
      <c r="BY179" s="78"/>
      <c r="BZ179" s="72" t="s">
        <v>166</v>
      </c>
      <c r="CA179" s="72" t="s">
        <v>198</v>
      </c>
      <c r="CB179" s="72" t="s">
        <v>173</v>
      </c>
      <c r="CC179" s="72" t="s">
        <v>173</v>
      </c>
      <c r="CD179" s="72"/>
      <c r="CE179" s="72"/>
      <c r="CF179" s="96"/>
      <c r="CG179" s="78" t="s">
        <v>173</v>
      </c>
      <c r="CH179" s="72" t="s">
        <v>186</v>
      </c>
      <c r="CI179" s="72" t="s">
        <v>154</v>
      </c>
      <c r="CJ179" s="72" t="s">
        <v>174</v>
      </c>
      <c r="CK179" s="72" t="s">
        <v>168</v>
      </c>
      <c r="CL179" s="72" t="s">
        <v>198</v>
      </c>
      <c r="CM179" s="72"/>
      <c r="CN179" s="96"/>
      <c r="CP179" s="111">
        <f t="shared" si="20"/>
        <v>0</v>
      </c>
    </row>
    <row r="180" spans="50:94" ht="15.75" x14ac:dyDescent="0.25">
      <c r="AZ180" s="70" t="s">
        <v>296</v>
      </c>
      <c r="BA180" s="78" t="s">
        <v>173</v>
      </c>
      <c r="BB180" s="72" t="s">
        <v>165</v>
      </c>
      <c r="BC180" s="72" t="s">
        <v>166</v>
      </c>
      <c r="BD180" s="72" t="s">
        <v>174</v>
      </c>
      <c r="BE180" s="72" t="s">
        <v>158</v>
      </c>
      <c r="BF180" s="72" t="s">
        <v>187</v>
      </c>
      <c r="BG180" s="72" t="s">
        <v>187</v>
      </c>
      <c r="BH180" s="96"/>
      <c r="BI180" s="78" t="s">
        <v>174</v>
      </c>
      <c r="BJ180" s="72" t="s">
        <v>154</v>
      </c>
      <c r="BK180" s="72" t="s">
        <v>154</v>
      </c>
      <c r="BL180" s="72" t="s">
        <v>160</v>
      </c>
      <c r="BM180" s="72" t="s">
        <v>188</v>
      </c>
      <c r="BN180" s="72" t="s">
        <v>216</v>
      </c>
      <c r="BO180" s="72" t="s">
        <v>187</v>
      </c>
      <c r="BP180" s="96"/>
      <c r="BQ180" s="78"/>
      <c r="BR180" s="72" t="s">
        <v>174</v>
      </c>
      <c r="BS180" s="72" t="s">
        <v>154</v>
      </c>
      <c r="BT180" s="72" t="s">
        <v>188</v>
      </c>
      <c r="BU180" s="72" t="s">
        <v>173</v>
      </c>
      <c r="BV180" s="72" t="s">
        <v>186</v>
      </c>
      <c r="BW180" s="72" t="s">
        <v>187</v>
      </c>
      <c r="BX180" s="96"/>
      <c r="BY180" s="78"/>
      <c r="BZ180" s="72" t="s">
        <v>166</v>
      </c>
      <c r="CA180" s="72" t="s">
        <v>161</v>
      </c>
      <c r="CB180" s="72" t="s">
        <v>173</v>
      </c>
      <c r="CC180" s="72" t="s">
        <v>173</v>
      </c>
      <c r="CD180" s="72"/>
      <c r="CE180" s="72"/>
      <c r="CF180" s="96"/>
      <c r="CG180" s="78" t="s">
        <v>173</v>
      </c>
      <c r="CH180" s="72" t="s">
        <v>186</v>
      </c>
      <c r="CI180" s="72" t="s">
        <v>154</v>
      </c>
      <c r="CJ180" s="72" t="s">
        <v>174</v>
      </c>
      <c r="CK180" s="72" t="s">
        <v>198</v>
      </c>
      <c r="CL180" s="72" t="s">
        <v>198</v>
      </c>
      <c r="CM180" s="72"/>
      <c r="CN180" s="96"/>
      <c r="CP180" s="111">
        <f t="shared" si="20"/>
        <v>0</v>
      </c>
    </row>
    <row r="181" spans="50:94" ht="15.75" x14ac:dyDescent="0.25">
      <c r="AZ181" s="70" t="s">
        <v>297</v>
      </c>
      <c r="BA181" s="78" t="s">
        <v>173</v>
      </c>
      <c r="BB181" s="72" t="s">
        <v>154</v>
      </c>
      <c r="BC181" s="72"/>
      <c r="BD181" s="72" t="s">
        <v>174</v>
      </c>
      <c r="BE181" s="72" t="s">
        <v>158</v>
      </c>
      <c r="BF181" s="72" t="s">
        <v>187</v>
      </c>
      <c r="BG181" s="72" t="s">
        <v>187</v>
      </c>
      <c r="BH181" s="96"/>
      <c r="BI181" s="78" t="s">
        <v>174</v>
      </c>
      <c r="BJ181" s="72" t="s">
        <v>154</v>
      </c>
      <c r="BK181" s="72" t="s">
        <v>154</v>
      </c>
      <c r="BL181" s="72" t="s">
        <v>160</v>
      </c>
      <c r="BM181" s="72" t="s">
        <v>158</v>
      </c>
      <c r="BN181" s="72" t="s">
        <v>159</v>
      </c>
      <c r="BO181" s="72" t="s">
        <v>187</v>
      </c>
      <c r="BP181" s="96"/>
      <c r="BQ181" s="78" t="s">
        <v>210</v>
      </c>
      <c r="BR181" s="72" t="s">
        <v>174</v>
      </c>
      <c r="BS181" s="72" t="s">
        <v>154</v>
      </c>
      <c r="BT181" s="72" t="s">
        <v>158</v>
      </c>
      <c r="BU181" s="72" t="s">
        <v>173</v>
      </c>
      <c r="BV181" s="72" t="s">
        <v>186</v>
      </c>
      <c r="BW181" s="72" t="s">
        <v>187</v>
      </c>
      <c r="BX181" s="96"/>
      <c r="BY181" s="78"/>
      <c r="BZ181" s="72" t="s">
        <v>171</v>
      </c>
      <c r="CA181" s="72" t="s">
        <v>210</v>
      </c>
      <c r="CB181" s="72" t="s">
        <v>173</v>
      </c>
      <c r="CC181" s="72" t="s">
        <v>173</v>
      </c>
      <c r="CD181" s="72"/>
      <c r="CE181" s="72"/>
      <c r="CF181" s="96"/>
      <c r="CG181" s="78" t="s">
        <v>173</v>
      </c>
      <c r="CH181" s="72" t="s">
        <v>186</v>
      </c>
      <c r="CI181" s="72" t="s">
        <v>154</v>
      </c>
      <c r="CJ181" s="72" t="s">
        <v>174</v>
      </c>
      <c r="CK181" s="72"/>
      <c r="CL181" s="72" t="s">
        <v>170</v>
      </c>
      <c r="CM181" s="72"/>
      <c r="CN181" s="96"/>
      <c r="CP181" s="111">
        <f t="shared" si="20"/>
        <v>0</v>
      </c>
    </row>
    <row r="182" spans="50:94" ht="15.75" customHeight="1" x14ac:dyDescent="0.25">
      <c r="AZ182" s="70" t="s">
        <v>298</v>
      </c>
      <c r="BA182" s="78" t="s">
        <v>173</v>
      </c>
      <c r="BB182" s="72" t="s">
        <v>154</v>
      </c>
      <c r="BC182" s="72" t="s">
        <v>194</v>
      </c>
      <c r="BD182" s="72" t="s">
        <v>167</v>
      </c>
      <c r="BE182" s="72" t="s">
        <v>158</v>
      </c>
      <c r="BF182" s="72"/>
      <c r="BG182" s="72"/>
      <c r="BH182" s="96"/>
      <c r="BI182" s="78" t="s">
        <v>167</v>
      </c>
      <c r="BJ182" s="72" t="s">
        <v>154</v>
      </c>
      <c r="BK182" s="72" t="s">
        <v>154</v>
      </c>
      <c r="BL182" s="72" t="s">
        <v>81</v>
      </c>
      <c r="BM182" s="72" t="s">
        <v>158</v>
      </c>
      <c r="BN182" s="72" t="s">
        <v>159</v>
      </c>
      <c r="BO182" s="72" t="s">
        <v>219</v>
      </c>
      <c r="BP182" s="96"/>
      <c r="BQ182" s="78" t="s">
        <v>210</v>
      </c>
      <c r="BR182" s="72"/>
      <c r="BS182" s="72" t="s">
        <v>154</v>
      </c>
      <c r="BT182" s="72" t="s">
        <v>158</v>
      </c>
      <c r="BU182" s="72" t="s">
        <v>173</v>
      </c>
      <c r="BV182" s="72" t="s">
        <v>186</v>
      </c>
      <c r="BW182" s="72"/>
      <c r="BX182" s="96"/>
      <c r="BZ182" s="78" t="s">
        <v>194</v>
      </c>
      <c r="CA182" s="72" t="s">
        <v>210</v>
      </c>
      <c r="CB182" s="72" t="s">
        <v>173</v>
      </c>
      <c r="CC182" s="72" t="s">
        <v>173</v>
      </c>
      <c r="CD182" s="72" t="s">
        <v>81</v>
      </c>
      <c r="CE182" s="72"/>
      <c r="CF182" s="96"/>
      <c r="CG182" s="78" t="s">
        <v>173</v>
      </c>
      <c r="CH182" s="72" t="s">
        <v>186</v>
      </c>
      <c r="CI182" s="72" t="s">
        <v>154</v>
      </c>
      <c r="CJ182" s="72" t="s">
        <v>167</v>
      </c>
      <c r="CK182" s="72"/>
      <c r="CL182" s="72" t="s">
        <v>220</v>
      </c>
      <c r="CM182" s="72"/>
      <c r="CN182" s="96"/>
      <c r="CP182" s="111">
        <f t="shared" si="20"/>
        <v>0</v>
      </c>
    </row>
    <row r="183" spans="50:94" ht="15.75" customHeight="1" x14ac:dyDescent="0.25">
      <c r="AZ183" s="70" t="s">
        <v>299</v>
      </c>
      <c r="BA183" s="78" t="s">
        <v>173</v>
      </c>
      <c r="BB183" s="72" t="s">
        <v>165</v>
      </c>
      <c r="BC183" s="72" t="s">
        <v>153</v>
      </c>
      <c r="BD183" s="72" t="s">
        <v>167</v>
      </c>
      <c r="BE183" s="72" t="s">
        <v>158</v>
      </c>
      <c r="BF183" s="72" t="s">
        <v>155</v>
      </c>
      <c r="BG183" s="72"/>
      <c r="BH183" s="96"/>
      <c r="BI183" s="78" t="s">
        <v>167</v>
      </c>
      <c r="BJ183" s="72" t="s">
        <v>154</v>
      </c>
      <c r="BK183" s="72" t="s">
        <v>154</v>
      </c>
      <c r="BL183" s="72" t="s">
        <v>175</v>
      </c>
      <c r="BM183" s="72" t="s">
        <v>158</v>
      </c>
      <c r="BN183" s="72"/>
      <c r="BO183" s="72" t="s">
        <v>219</v>
      </c>
      <c r="BP183" s="96"/>
      <c r="BQ183" s="78"/>
      <c r="BR183" s="72"/>
      <c r="BS183" s="72" t="s">
        <v>154</v>
      </c>
      <c r="BT183" s="72" t="s">
        <v>158</v>
      </c>
      <c r="BU183" s="72" t="s">
        <v>173</v>
      </c>
      <c r="BV183" s="72" t="s">
        <v>160</v>
      </c>
      <c r="BW183" s="72" t="s">
        <v>155</v>
      </c>
      <c r="BX183" s="96"/>
      <c r="BY183" s="78" t="s">
        <v>153</v>
      </c>
      <c r="BZ183" s="72" t="s">
        <v>153</v>
      </c>
      <c r="CA183" s="72"/>
      <c r="CB183" s="72" t="s">
        <v>173</v>
      </c>
      <c r="CC183" s="72" t="s">
        <v>173</v>
      </c>
      <c r="CD183" s="72" t="s">
        <v>177</v>
      </c>
      <c r="CE183" s="72" t="s">
        <v>177</v>
      </c>
      <c r="CF183" s="96"/>
      <c r="CG183" s="78" t="s">
        <v>173</v>
      </c>
      <c r="CH183" s="72"/>
      <c r="CI183" s="72" t="s">
        <v>154</v>
      </c>
      <c r="CJ183" s="72" t="s">
        <v>167</v>
      </c>
      <c r="CK183" s="72" t="s">
        <v>203</v>
      </c>
      <c r="CL183" s="72" t="s">
        <v>220</v>
      </c>
      <c r="CM183" s="72"/>
      <c r="CN183" s="96"/>
      <c r="CP183" s="111">
        <f t="shared" si="20"/>
        <v>0</v>
      </c>
    </row>
    <row r="184" spans="50:94" ht="15.75" customHeight="1" x14ac:dyDescent="0.25">
      <c r="AZ184" s="70" t="s">
        <v>300</v>
      </c>
      <c r="BA184" s="78" t="s">
        <v>173</v>
      </c>
      <c r="BB184" s="72" t="s">
        <v>165</v>
      </c>
      <c r="BC184" s="72" t="s">
        <v>153</v>
      </c>
      <c r="BD184" s="72" t="s">
        <v>167</v>
      </c>
      <c r="BE184" s="72" t="s">
        <v>158</v>
      </c>
      <c r="BF184" s="72" t="s">
        <v>155</v>
      </c>
      <c r="BG184" s="72"/>
      <c r="BH184" s="96"/>
      <c r="BI184" s="78" t="s">
        <v>167</v>
      </c>
      <c r="BJ184" s="72" t="s">
        <v>154</v>
      </c>
      <c r="BK184" s="72" t="s">
        <v>154</v>
      </c>
      <c r="BL184" s="72" t="s">
        <v>201</v>
      </c>
      <c r="BM184" s="72" t="s">
        <v>158</v>
      </c>
      <c r="BN184" s="72" t="s">
        <v>216</v>
      </c>
      <c r="BO184" s="72" t="s">
        <v>164</v>
      </c>
      <c r="BP184" s="96"/>
      <c r="BQ184" s="78"/>
      <c r="BR184" s="72"/>
      <c r="BS184" s="72" t="s">
        <v>154</v>
      </c>
      <c r="BT184" s="72" t="s">
        <v>158</v>
      </c>
      <c r="BU184" s="72" t="s">
        <v>173</v>
      </c>
      <c r="BV184" s="72" t="s">
        <v>160</v>
      </c>
      <c r="BW184" s="72" t="s">
        <v>155</v>
      </c>
      <c r="BX184" s="96"/>
      <c r="BY184" s="78" t="s">
        <v>153</v>
      </c>
      <c r="BZ184" s="72" t="s">
        <v>153</v>
      </c>
      <c r="CA184" s="72" t="s">
        <v>164</v>
      </c>
      <c r="CB184" s="72" t="s">
        <v>173</v>
      </c>
      <c r="CC184" s="72" t="s">
        <v>173</v>
      </c>
      <c r="CD184" s="72" t="s">
        <v>201</v>
      </c>
      <c r="CE184" s="72"/>
      <c r="CF184" s="96"/>
      <c r="CG184" s="78" t="s">
        <v>173</v>
      </c>
      <c r="CH184" s="72" t="s">
        <v>186</v>
      </c>
      <c r="CI184" s="72" t="s">
        <v>154</v>
      </c>
      <c r="CJ184" s="72" t="s">
        <v>167</v>
      </c>
      <c r="CK184" s="72" t="s">
        <v>198</v>
      </c>
      <c r="CL184" s="72" t="s">
        <v>198</v>
      </c>
      <c r="CM184" s="72"/>
      <c r="CN184" s="96"/>
      <c r="CP184" s="111">
        <f t="shared" si="20"/>
        <v>0</v>
      </c>
    </row>
    <row r="185" spans="50:94" x14ac:dyDescent="0.25">
      <c r="BA185" s="78"/>
      <c r="BB185" s="72" t="s">
        <v>406</v>
      </c>
      <c r="BC185" s="92"/>
      <c r="BD185" s="92">
        <v>4</v>
      </c>
      <c r="BE185" s="92"/>
      <c r="BF185" s="92"/>
      <c r="BG185" s="92"/>
      <c r="BH185" s="79"/>
      <c r="BI185" s="78"/>
      <c r="BJ185" s="72" t="s">
        <v>406</v>
      </c>
      <c r="BK185" s="92" t="s">
        <v>405</v>
      </c>
      <c r="BL185" s="92"/>
      <c r="BM185" s="92"/>
      <c r="BN185" s="92"/>
      <c r="BO185" s="92"/>
      <c r="BP185" s="79"/>
      <c r="BQ185" s="78"/>
      <c r="BR185" s="72"/>
      <c r="BS185" s="92"/>
      <c r="BT185" s="92"/>
      <c r="BU185" s="92" t="s">
        <v>407</v>
      </c>
      <c r="BV185" s="92"/>
      <c r="BW185" s="92"/>
      <c r="BX185" s="79"/>
      <c r="BY185" s="78" t="s">
        <v>78</v>
      </c>
      <c r="BZ185" s="72"/>
      <c r="CA185" s="92" t="s">
        <v>416</v>
      </c>
      <c r="CB185" s="92"/>
      <c r="CC185" s="92"/>
      <c r="CD185" s="92"/>
      <c r="CE185" s="92"/>
      <c r="CF185" s="79"/>
      <c r="CG185" s="78"/>
      <c r="CH185" s="72"/>
      <c r="CI185" s="92"/>
      <c r="CJ185" s="92"/>
      <c r="CK185" s="92" t="s">
        <v>408</v>
      </c>
      <c r="CL185" s="92" t="s">
        <v>405</v>
      </c>
      <c r="CM185" s="92"/>
      <c r="CN185" s="79"/>
      <c r="CP185" s="111">
        <f>COUNTIF(BA185:CN185,"tm*")</f>
        <v>0</v>
      </c>
    </row>
    <row r="186" spans="50:94" ht="20.25" x14ac:dyDescent="0.25">
      <c r="AX186" s="99"/>
      <c r="AY186" s="100"/>
      <c r="AZ186" s="122"/>
      <c r="BA186" s="128"/>
      <c r="BB186" s="92"/>
      <c r="BC186" s="92"/>
      <c r="BD186" s="92"/>
      <c r="BE186" s="92"/>
      <c r="BF186" s="92"/>
      <c r="BG186" s="92"/>
      <c r="BH186" s="79"/>
      <c r="BI186" s="128"/>
      <c r="BJ186" s="92"/>
      <c r="BK186" s="92"/>
      <c r="BL186" s="92"/>
      <c r="BM186" s="92"/>
      <c r="BN186" s="92"/>
      <c r="BO186" s="92"/>
      <c r="BP186" s="79"/>
      <c r="BQ186" s="128"/>
      <c r="BR186" s="92"/>
      <c r="BS186" s="92"/>
      <c r="BT186" s="92"/>
      <c r="BU186" s="92"/>
      <c r="BV186" s="92"/>
      <c r="BW186" s="92"/>
      <c r="BX186" s="79"/>
      <c r="BY186" s="128"/>
      <c r="BZ186" s="92"/>
      <c r="CA186" s="92"/>
      <c r="CB186" s="92"/>
      <c r="CC186" s="92"/>
      <c r="CD186" s="92"/>
      <c r="CE186" s="92"/>
      <c r="CF186" s="79"/>
      <c r="CG186" s="128"/>
      <c r="CH186" s="92"/>
      <c r="CI186" s="92"/>
      <c r="CJ186" s="92"/>
      <c r="CK186" s="92"/>
      <c r="CL186" s="92"/>
      <c r="CM186" s="92"/>
      <c r="CN186" s="79"/>
    </row>
    <row r="187" spans="50:94" ht="20.25" x14ac:dyDescent="0.25">
      <c r="AX187" s="101" t="s">
        <v>329</v>
      </c>
      <c r="AY187" s="102" t="s">
        <v>331</v>
      </c>
      <c r="AZ187" s="119" t="s">
        <v>330</v>
      </c>
      <c r="BA187" s="92" t="s">
        <v>438</v>
      </c>
      <c r="BB187" s="128" t="s">
        <v>437</v>
      </c>
      <c r="BC187" s="92">
        <v>4</v>
      </c>
      <c r="BD187" s="92" t="s">
        <v>77</v>
      </c>
      <c r="BF187" s="92">
        <v>3</v>
      </c>
      <c r="BG187" s="92"/>
      <c r="BH187" s="79"/>
      <c r="BI187" s="128"/>
      <c r="BJ187" s="92"/>
      <c r="BK187" s="92"/>
      <c r="BL187" s="92"/>
      <c r="BM187" s="92"/>
      <c r="BN187" s="92"/>
      <c r="BO187" s="92"/>
      <c r="BP187" s="79"/>
      <c r="BQ187" s="128" t="s">
        <v>449</v>
      </c>
      <c r="BS187" s="92" t="s">
        <v>76</v>
      </c>
      <c r="BT187" s="92" t="s">
        <v>75</v>
      </c>
      <c r="BU187" s="92" t="s">
        <v>77</v>
      </c>
      <c r="BV187" s="92">
        <v>3</v>
      </c>
      <c r="BW187" s="92">
        <v>3</v>
      </c>
      <c r="BX187" s="79"/>
      <c r="BY187" s="128">
        <v>4</v>
      </c>
      <c r="BZ187" s="92">
        <v>4</v>
      </c>
      <c r="CA187" s="92"/>
      <c r="CB187" s="92"/>
      <c r="CD187" s="92"/>
      <c r="CE187" s="92"/>
      <c r="CF187" s="79"/>
      <c r="CG187" s="128" t="s">
        <v>450</v>
      </c>
      <c r="CH187" s="92" t="s">
        <v>449</v>
      </c>
      <c r="CI187" s="92" t="s">
        <v>75</v>
      </c>
      <c r="CJ187" s="92"/>
      <c r="CK187" s="135" t="s">
        <v>76</v>
      </c>
      <c r="CL187" s="92" t="s">
        <v>451</v>
      </c>
      <c r="CM187" s="92"/>
      <c r="CN187" s="79"/>
      <c r="CO187" s="92"/>
      <c r="CP187" s="49">
        <f>COUNTA(BA187:CN187)</f>
        <v>18</v>
      </c>
    </row>
    <row r="188" spans="50:94" ht="20.25" x14ac:dyDescent="0.25">
      <c r="AX188" s="101" t="s">
        <v>332</v>
      </c>
      <c r="AY188" s="102" t="s">
        <v>21</v>
      </c>
      <c r="AZ188" s="119" t="s">
        <v>333</v>
      </c>
      <c r="BA188" s="128"/>
      <c r="BB188" s="92"/>
      <c r="BC188" s="49" t="s">
        <v>77</v>
      </c>
      <c r="BD188" s="92"/>
      <c r="BE188" s="92"/>
      <c r="BF188" s="92" t="s">
        <v>437</v>
      </c>
      <c r="BG188" s="92"/>
      <c r="BH188" s="79"/>
      <c r="BI188" s="128" t="s">
        <v>450</v>
      </c>
      <c r="BJ188" s="92" t="s">
        <v>75</v>
      </c>
      <c r="BK188" s="92"/>
      <c r="BL188" s="92"/>
      <c r="BM188" s="49" t="s">
        <v>76</v>
      </c>
      <c r="BN188" s="92" t="s">
        <v>77</v>
      </c>
      <c r="BO188" s="92"/>
      <c r="BP188" s="79"/>
      <c r="BQ188" s="128"/>
      <c r="BR188" s="92"/>
      <c r="BS188" s="92"/>
      <c r="BT188" s="92"/>
      <c r="BU188" s="92"/>
      <c r="BV188" s="92"/>
      <c r="BX188" s="79"/>
      <c r="BY188" s="128"/>
      <c r="BZ188" s="92"/>
      <c r="CA188" s="92"/>
      <c r="CB188" s="92" t="s">
        <v>449</v>
      </c>
      <c r="CD188" s="92"/>
      <c r="CE188" s="92"/>
      <c r="CF188" s="79"/>
      <c r="CG188" s="128"/>
      <c r="CI188" s="92"/>
      <c r="CJ188" s="92"/>
      <c r="CK188" s="92"/>
      <c r="CM188" s="92"/>
      <c r="CN188" s="79"/>
      <c r="CO188" s="92"/>
      <c r="CP188" s="49">
        <f t="shared" ref="CP188:CP228" si="21">COUNTA(BA188:CN188)</f>
        <v>7</v>
      </c>
    </row>
    <row r="189" spans="50:94" ht="21" thickBot="1" x14ac:dyDescent="0.3">
      <c r="AX189" s="103" t="s">
        <v>332</v>
      </c>
      <c r="AY189" s="104" t="s">
        <v>28</v>
      </c>
      <c r="AZ189" s="120" t="s">
        <v>334</v>
      </c>
      <c r="BA189" s="128"/>
      <c r="BB189" s="92"/>
      <c r="BC189" s="92"/>
      <c r="BD189" s="92"/>
      <c r="BE189" s="92"/>
      <c r="BF189" s="92"/>
      <c r="BH189" s="79"/>
      <c r="BI189" s="128"/>
      <c r="BJ189" s="92"/>
      <c r="BK189" s="92" t="s">
        <v>76</v>
      </c>
      <c r="BL189" s="92">
        <v>4</v>
      </c>
      <c r="BM189" s="92"/>
      <c r="BN189" s="92"/>
      <c r="BO189" s="92" t="s">
        <v>450</v>
      </c>
      <c r="BP189" s="79"/>
      <c r="BQ189" s="128"/>
      <c r="BR189" s="92"/>
      <c r="BS189" s="92"/>
      <c r="BT189" s="92"/>
      <c r="BU189" s="92">
        <v>3</v>
      </c>
      <c r="BV189" s="92">
        <v>4</v>
      </c>
      <c r="BW189" s="92" t="s">
        <v>75</v>
      </c>
      <c r="BX189" s="79"/>
      <c r="BY189" s="128">
        <v>3</v>
      </c>
      <c r="BZ189" s="92">
        <v>4</v>
      </c>
      <c r="CA189" s="92"/>
      <c r="CB189" s="92"/>
      <c r="CC189" s="49" t="s">
        <v>77</v>
      </c>
      <c r="CD189" s="92">
        <v>3</v>
      </c>
      <c r="CE189" s="92"/>
      <c r="CF189" s="79"/>
      <c r="CG189" s="128">
        <v>4</v>
      </c>
      <c r="CH189" s="92" t="s">
        <v>451</v>
      </c>
      <c r="CI189" s="92"/>
      <c r="CJ189" s="92"/>
      <c r="CK189" s="92"/>
      <c r="CM189" s="92" t="s">
        <v>452</v>
      </c>
      <c r="CN189" s="79"/>
      <c r="CO189" s="92"/>
      <c r="CP189" s="49">
        <f t="shared" si="21"/>
        <v>13</v>
      </c>
    </row>
    <row r="190" spans="50:94" ht="20.25" x14ac:dyDescent="0.25">
      <c r="AX190" s="105" t="s">
        <v>335</v>
      </c>
      <c r="AY190" s="106" t="s">
        <v>26</v>
      </c>
      <c r="AZ190" s="121" t="s">
        <v>336</v>
      </c>
      <c r="BA190" s="128" t="s">
        <v>76</v>
      </c>
      <c r="BB190" s="92">
        <v>4</v>
      </c>
      <c r="BC190" s="92">
        <v>1</v>
      </c>
      <c r="BD190" s="92">
        <v>1</v>
      </c>
      <c r="BE190" s="92">
        <v>3</v>
      </c>
      <c r="BF190" s="92"/>
      <c r="BG190" s="92"/>
      <c r="BH190" s="79"/>
      <c r="BI190" s="49" t="s">
        <v>76</v>
      </c>
      <c r="BJ190" s="92">
        <v>4</v>
      </c>
      <c r="BK190" s="92">
        <v>4</v>
      </c>
      <c r="BL190" s="92">
        <v>3</v>
      </c>
      <c r="BM190" s="128">
        <v>1</v>
      </c>
      <c r="BN190" s="92">
        <v>4</v>
      </c>
      <c r="BO190" s="92"/>
      <c r="BP190" s="79"/>
      <c r="BQ190" s="92">
        <v>3</v>
      </c>
      <c r="BR190" s="92">
        <v>3</v>
      </c>
      <c r="BS190" s="92">
        <v>4</v>
      </c>
      <c r="BT190" s="75">
        <v>1</v>
      </c>
      <c r="BU190" s="92"/>
      <c r="BV190" s="92" t="s">
        <v>444</v>
      </c>
      <c r="BW190" s="92"/>
      <c r="BX190" s="79"/>
      <c r="BZ190" s="92" t="s">
        <v>76</v>
      </c>
      <c r="CA190" s="92" t="s">
        <v>76</v>
      </c>
      <c r="CB190" s="92"/>
      <c r="CC190" s="92"/>
      <c r="CD190" s="92"/>
      <c r="CE190" s="92"/>
      <c r="CF190" s="79"/>
      <c r="CG190" s="49" t="s">
        <v>76</v>
      </c>
      <c r="CI190" s="92">
        <v>4</v>
      </c>
      <c r="CJ190" s="92">
        <v>1</v>
      </c>
      <c r="CK190" s="92">
        <v>3</v>
      </c>
      <c r="CL190" s="92"/>
      <c r="CM190" s="92"/>
      <c r="CN190" s="79"/>
      <c r="CO190" s="92"/>
      <c r="CP190" s="49">
        <f t="shared" si="21"/>
        <v>22</v>
      </c>
    </row>
    <row r="191" spans="50:94" ht="20.25" x14ac:dyDescent="0.25">
      <c r="AX191" s="101" t="s">
        <v>337</v>
      </c>
      <c r="AY191" s="102" t="s">
        <v>26</v>
      </c>
      <c r="AZ191" s="119" t="s">
        <v>338</v>
      </c>
      <c r="BA191" s="128"/>
      <c r="BB191" s="92">
        <v>4</v>
      </c>
      <c r="BC191" s="92">
        <v>1</v>
      </c>
      <c r="BD191" s="92">
        <v>1</v>
      </c>
      <c r="BE191" s="92">
        <v>3</v>
      </c>
      <c r="BF191" s="92"/>
      <c r="BG191" s="92"/>
      <c r="BH191" s="79"/>
      <c r="BJ191" s="92">
        <v>4</v>
      </c>
      <c r="BK191" s="92">
        <v>4</v>
      </c>
      <c r="BL191" s="92">
        <v>3</v>
      </c>
      <c r="BM191" s="128">
        <v>1</v>
      </c>
      <c r="BN191" s="92">
        <v>4</v>
      </c>
      <c r="BO191" s="92"/>
      <c r="BP191" s="79"/>
      <c r="BQ191" s="92">
        <v>3</v>
      </c>
      <c r="BR191" s="92">
        <v>3</v>
      </c>
      <c r="BS191" s="92">
        <v>4</v>
      </c>
      <c r="BT191" s="75">
        <v>1</v>
      </c>
      <c r="BU191" s="92" t="s">
        <v>411</v>
      </c>
      <c r="BV191" s="92" t="s">
        <v>432</v>
      </c>
      <c r="BW191" s="49" t="s">
        <v>443</v>
      </c>
      <c r="BX191" s="79"/>
      <c r="BY191" s="92"/>
      <c r="BZ191" s="92"/>
      <c r="CB191" s="92"/>
      <c r="CC191" s="92"/>
      <c r="CD191" s="92"/>
      <c r="CE191" s="92"/>
      <c r="CF191" s="79"/>
      <c r="CG191" s="128"/>
      <c r="CI191" s="92">
        <v>4</v>
      </c>
      <c r="CJ191" s="92">
        <v>1</v>
      </c>
      <c r="CK191" s="92">
        <v>3</v>
      </c>
      <c r="CL191" s="92"/>
      <c r="CM191" s="92" t="s">
        <v>461</v>
      </c>
      <c r="CN191" s="79"/>
      <c r="CO191" s="92"/>
      <c r="CP191" s="49">
        <f t="shared" si="21"/>
        <v>20</v>
      </c>
    </row>
    <row r="192" spans="50:94" ht="20.25" x14ac:dyDescent="0.25">
      <c r="AX192" s="101" t="s">
        <v>339</v>
      </c>
      <c r="AY192" s="102" t="s">
        <v>26</v>
      </c>
      <c r="AZ192" s="119" t="s">
        <v>340</v>
      </c>
      <c r="BA192" s="128" t="s">
        <v>75</v>
      </c>
      <c r="BB192" s="92">
        <v>4</v>
      </c>
      <c r="BC192" s="92">
        <v>1</v>
      </c>
      <c r="BD192" s="92">
        <v>1</v>
      </c>
      <c r="BE192" s="92">
        <v>3</v>
      </c>
      <c r="BF192" s="92"/>
      <c r="BG192" s="92"/>
      <c r="BH192" s="79"/>
      <c r="BI192" s="49" t="s">
        <v>75</v>
      </c>
      <c r="BJ192" s="92">
        <v>4</v>
      </c>
      <c r="BK192" s="92">
        <v>4</v>
      </c>
      <c r="BL192" s="92">
        <v>3</v>
      </c>
      <c r="BM192" s="128">
        <v>1</v>
      </c>
      <c r="BN192" s="92">
        <v>4</v>
      </c>
      <c r="BO192" s="92"/>
      <c r="BP192" s="79"/>
      <c r="BQ192" s="92">
        <v>3</v>
      </c>
      <c r="BR192" s="92">
        <v>3</v>
      </c>
      <c r="BS192" s="92">
        <v>4</v>
      </c>
      <c r="BT192" s="75">
        <v>1</v>
      </c>
      <c r="BU192" s="92"/>
      <c r="BV192" s="92" t="s">
        <v>447</v>
      </c>
      <c r="BW192" s="92"/>
      <c r="BX192" s="79"/>
      <c r="BY192" s="92" t="s">
        <v>75</v>
      </c>
      <c r="BZ192" s="92" t="s">
        <v>75</v>
      </c>
      <c r="CB192" s="92"/>
      <c r="CC192" s="92"/>
      <c r="CD192" s="92"/>
      <c r="CE192" s="92"/>
      <c r="CF192" s="79"/>
      <c r="CH192" s="128" t="s">
        <v>75</v>
      </c>
      <c r="CI192" s="92">
        <v>4</v>
      </c>
      <c r="CJ192" s="92">
        <v>1</v>
      </c>
      <c r="CK192" s="92">
        <v>3</v>
      </c>
      <c r="CL192" s="92"/>
      <c r="CM192" s="92"/>
      <c r="CN192" s="79"/>
      <c r="CO192" s="92"/>
      <c r="CP192" s="49">
        <f t="shared" si="21"/>
        <v>22</v>
      </c>
    </row>
    <row r="193" spans="21:94" ht="21" thickBot="1" x14ac:dyDescent="0.3">
      <c r="AX193" s="103" t="s">
        <v>341</v>
      </c>
      <c r="AY193" s="104" t="s">
        <v>26</v>
      </c>
      <c r="AZ193" s="120" t="s">
        <v>342</v>
      </c>
      <c r="BA193" s="128" t="s">
        <v>77</v>
      </c>
      <c r="BB193" s="92">
        <v>4</v>
      </c>
      <c r="BC193" s="92">
        <v>1</v>
      </c>
      <c r="BD193" s="92">
        <v>1</v>
      </c>
      <c r="BE193" s="92">
        <v>3</v>
      </c>
      <c r="BF193" s="92"/>
      <c r="BG193" s="92"/>
      <c r="BH193" s="79"/>
      <c r="BI193" s="49" t="s">
        <v>77</v>
      </c>
      <c r="BJ193" s="92">
        <v>4</v>
      </c>
      <c r="BK193" s="92">
        <v>4</v>
      </c>
      <c r="BL193" s="92">
        <v>3</v>
      </c>
      <c r="BM193" s="128">
        <v>1</v>
      </c>
      <c r="BN193" s="92">
        <v>4</v>
      </c>
      <c r="BO193" s="92"/>
      <c r="BP193" s="79"/>
      <c r="BQ193" s="92">
        <v>3</v>
      </c>
      <c r="BR193" s="92">
        <v>3</v>
      </c>
      <c r="BS193" s="92">
        <v>4</v>
      </c>
      <c r="BT193" s="75">
        <v>1</v>
      </c>
      <c r="BU193" s="92"/>
      <c r="BV193" s="92" t="s">
        <v>448</v>
      </c>
      <c r="BW193" s="92"/>
      <c r="BX193" s="79"/>
      <c r="BZ193" s="92" t="s">
        <v>77</v>
      </c>
      <c r="CA193" s="92" t="s">
        <v>77</v>
      </c>
      <c r="CB193" s="92"/>
      <c r="CC193" s="92"/>
      <c r="CD193" s="92"/>
      <c r="CE193" s="92"/>
      <c r="CF193" s="79"/>
      <c r="CG193" s="49" t="s">
        <v>77</v>
      </c>
      <c r="CI193" s="92">
        <v>4</v>
      </c>
      <c r="CJ193" s="92">
        <v>1</v>
      </c>
      <c r="CK193" s="92">
        <v>3</v>
      </c>
      <c r="CL193" s="92"/>
      <c r="CM193" s="92"/>
      <c r="CN193" s="79"/>
      <c r="CO193" s="92"/>
      <c r="CP193" s="49">
        <f>COUNTA(BA193:CN193)</f>
        <v>22</v>
      </c>
    </row>
    <row r="194" spans="21:94" ht="20.25" x14ac:dyDescent="0.25">
      <c r="U194" s="49" t="s">
        <v>460</v>
      </c>
      <c r="AX194" s="107" t="s">
        <v>343</v>
      </c>
      <c r="AY194" s="106" t="s">
        <v>344</v>
      </c>
      <c r="AZ194" s="121" t="s">
        <v>345</v>
      </c>
      <c r="BA194" s="128" t="s">
        <v>423</v>
      </c>
      <c r="BB194" s="49" t="s">
        <v>77</v>
      </c>
      <c r="BC194" s="92" t="s">
        <v>412</v>
      </c>
      <c r="BD194" s="92" t="s">
        <v>424</v>
      </c>
      <c r="BE194" s="92" t="s">
        <v>425</v>
      </c>
      <c r="BF194" s="92"/>
      <c r="BG194" s="92"/>
      <c r="BH194" s="79"/>
      <c r="BI194" s="92" t="s">
        <v>424</v>
      </c>
      <c r="BJ194" s="92" t="s">
        <v>412</v>
      </c>
      <c r="BK194" s="128" t="s">
        <v>423</v>
      </c>
      <c r="BL194" s="92" t="s">
        <v>437</v>
      </c>
      <c r="BM194" s="92" t="s">
        <v>425</v>
      </c>
      <c r="BN194" s="92" t="s">
        <v>441</v>
      </c>
      <c r="BO194" s="92"/>
      <c r="BP194" s="79"/>
      <c r="BQ194" s="128" t="s">
        <v>442</v>
      </c>
      <c r="BR194" s="92"/>
      <c r="BS194" s="92" t="s">
        <v>441</v>
      </c>
      <c r="BT194" s="92" t="s">
        <v>425</v>
      </c>
      <c r="BU194" s="92" t="s">
        <v>412</v>
      </c>
      <c r="BV194" s="92"/>
      <c r="BW194" s="92"/>
      <c r="BX194" s="79"/>
      <c r="BY194" s="128"/>
      <c r="BZ194" s="92"/>
      <c r="CA194" s="92" t="s">
        <v>441</v>
      </c>
      <c r="CB194" s="92" t="s">
        <v>442</v>
      </c>
      <c r="CC194" s="92" t="s">
        <v>437</v>
      </c>
      <c r="CE194" s="128"/>
      <c r="CF194" s="79"/>
      <c r="CG194" s="128"/>
      <c r="CH194" s="92" t="s">
        <v>425</v>
      </c>
      <c r="CI194" s="92" t="s">
        <v>412</v>
      </c>
      <c r="CJ194" s="92" t="s">
        <v>424</v>
      </c>
      <c r="CK194" s="75" t="s">
        <v>437</v>
      </c>
      <c r="CL194" s="92" t="s">
        <v>423</v>
      </c>
      <c r="CM194" s="92"/>
      <c r="CN194" s="79"/>
      <c r="CO194" s="92"/>
      <c r="CP194" s="49">
        <f>COUNTA(BA194:CN194)</f>
        <v>23</v>
      </c>
    </row>
    <row r="195" spans="21:94" ht="20.25" x14ac:dyDescent="0.25">
      <c r="AX195" s="101" t="s">
        <v>346</v>
      </c>
      <c r="AY195" s="102" t="s">
        <v>344</v>
      </c>
      <c r="AZ195" s="119" t="s">
        <v>347</v>
      </c>
      <c r="BA195" s="128"/>
      <c r="BB195" s="49" t="s">
        <v>77</v>
      </c>
      <c r="BC195" s="92" t="s">
        <v>412</v>
      </c>
      <c r="BD195" s="92" t="s">
        <v>424</v>
      </c>
      <c r="BE195" s="92"/>
      <c r="BF195" s="92"/>
      <c r="BG195" s="92"/>
      <c r="BH195" s="79"/>
      <c r="BI195" s="92" t="s">
        <v>424</v>
      </c>
      <c r="BJ195" s="92" t="s">
        <v>412</v>
      </c>
      <c r="BK195" s="92"/>
      <c r="BL195" s="92" t="s">
        <v>438</v>
      </c>
      <c r="BM195" s="92" t="s">
        <v>425</v>
      </c>
      <c r="BN195" s="92" t="s">
        <v>441</v>
      </c>
      <c r="BO195" s="92"/>
      <c r="BP195" s="79"/>
      <c r="BQ195" s="128" t="s">
        <v>442</v>
      </c>
      <c r="BR195" s="92" t="s">
        <v>424</v>
      </c>
      <c r="BS195" s="92" t="s">
        <v>441</v>
      </c>
      <c r="BT195" s="92" t="s">
        <v>425</v>
      </c>
      <c r="BU195" s="92" t="s">
        <v>412</v>
      </c>
      <c r="BV195" s="49" t="s">
        <v>439</v>
      </c>
      <c r="BW195" s="92"/>
      <c r="BX195" s="79"/>
      <c r="BY195" s="49" t="s">
        <v>450</v>
      </c>
      <c r="BZ195" s="92" t="s">
        <v>449</v>
      </c>
      <c r="CA195" s="92" t="s">
        <v>441</v>
      </c>
      <c r="CB195" s="92" t="s">
        <v>442</v>
      </c>
      <c r="CE195" s="92"/>
      <c r="CF195" s="79"/>
      <c r="CG195" s="49" t="s">
        <v>439</v>
      </c>
      <c r="CH195" s="92" t="s">
        <v>425</v>
      </c>
      <c r="CI195" s="92" t="s">
        <v>412</v>
      </c>
      <c r="CJ195" s="92" t="s">
        <v>424</v>
      </c>
      <c r="CK195" s="75" t="s">
        <v>438</v>
      </c>
      <c r="CL195" s="92"/>
      <c r="CM195" s="92"/>
      <c r="CN195" s="79"/>
      <c r="CO195" s="92"/>
      <c r="CP195" s="49">
        <f t="shared" si="21"/>
        <v>23</v>
      </c>
    </row>
    <row r="196" spans="21:94" ht="20.25" x14ac:dyDescent="0.25">
      <c r="AX196" s="101" t="s">
        <v>348</v>
      </c>
      <c r="AY196" s="102" t="s">
        <v>344</v>
      </c>
      <c r="AZ196" s="119" t="s">
        <v>349</v>
      </c>
      <c r="BA196" s="128" t="s">
        <v>423</v>
      </c>
      <c r="BB196" s="92" t="s">
        <v>440</v>
      </c>
      <c r="BC196" s="92" t="s">
        <v>412</v>
      </c>
      <c r="BD196" s="92" t="s">
        <v>424</v>
      </c>
      <c r="BE196" s="92" t="s">
        <v>425</v>
      </c>
      <c r="BF196" s="92"/>
      <c r="BG196" s="92"/>
      <c r="BH196" s="79"/>
      <c r="BI196" s="92" t="s">
        <v>424</v>
      </c>
      <c r="BJ196" s="92" t="s">
        <v>412</v>
      </c>
      <c r="BK196" s="128" t="s">
        <v>423</v>
      </c>
      <c r="BL196" s="92" t="s">
        <v>438</v>
      </c>
      <c r="BM196" s="92" t="s">
        <v>425</v>
      </c>
      <c r="BN196" s="92" t="s">
        <v>440</v>
      </c>
      <c r="BO196" s="92"/>
      <c r="BP196" s="79"/>
      <c r="BQ196" s="128"/>
      <c r="BR196" s="92" t="s">
        <v>424</v>
      </c>
      <c r="BT196" s="92" t="s">
        <v>425</v>
      </c>
      <c r="BU196" s="92"/>
      <c r="BV196" s="49" t="s">
        <v>439</v>
      </c>
      <c r="BW196" s="92"/>
      <c r="BX196" s="79"/>
      <c r="BY196" s="49" t="s">
        <v>450</v>
      </c>
      <c r="BZ196" s="92" t="s">
        <v>449</v>
      </c>
      <c r="CB196" s="92" t="s">
        <v>440</v>
      </c>
      <c r="CD196" s="92" t="s">
        <v>423</v>
      </c>
      <c r="CF196" s="79"/>
      <c r="CG196" s="49" t="s">
        <v>439</v>
      </c>
      <c r="CH196" s="92" t="s">
        <v>425</v>
      </c>
      <c r="CI196" s="92" t="s">
        <v>412</v>
      </c>
      <c r="CJ196" s="92" t="s">
        <v>424</v>
      </c>
      <c r="CK196" s="75" t="s">
        <v>438</v>
      </c>
      <c r="CL196" s="92" t="s">
        <v>423</v>
      </c>
      <c r="CM196" s="92"/>
      <c r="CN196" s="79"/>
      <c r="CO196" s="92"/>
      <c r="CP196" s="49">
        <f t="shared" si="21"/>
        <v>24</v>
      </c>
    </row>
    <row r="197" spans="21:94" ht="20.25" x14ac:dyDescent="0.25">
      <c r="AX197" s="101" t="s">
        <v>409</v>
      </c>
      <c r="AY197" s="102" t="s">
        <v>344</v>
      </c>
      <c r="AZ197" s="119"/>
      <c r="BA197" s="128" t="s">
        <v>423</v>
      </c>
      <c r="BB197" s="92" t="s">
        <v>440</v>
      </c>
      <c r="BC197" s="92"/>
      <c r="BD197" s="92"/>
      <c r="BE197" s="92"/>
      <c r="BF197" s="92"/>
      <c r="BG197" s="92"/>
      <c r="BH197" s="79"/>
      <c r="BI197" s="128"/>
      <c r="BJ197" s="92"/>
      <c r="BK197" s="128" t="s">
        <v>423</v>
      </c>
      <c r="BL197" s="92" t="s">
        <v>437</v>
      </c>
      <c r="BM197" s="92"/>
      <c r="BN197" s="92" t="s">
        <v>440</v>
      </c>
      <c r="BO197" s="92"/>
      <c r="BP197" s="79"/>
      <c r="BQ197" s="128"/>
      <c r="BR197" s="92"/>
      <c r="BS197" s="92"/>
      <c r="BT197" s="92"/>
      <c r="BU197" s="92"/>
      <c r="BV197" s="92"/>
      <c r="BW197" s="92"/>
      <c r="BX197" s="79"/>
      <c r="BY197" s="128"/>
      <c r="BZ197" s="92"/>
      <c r="CB197" s="92" t="s">
        <v>440</v>
      </c>
      <c r="CC197" s="92" t="s">
        <v>437</v>
      </c>
      <c r="CD197" s="92" t="s">
        <v>423</v>
      </c>
      <c r="CE197" s="92"/>
      <c r="CF197" s="79"/>
      <c r="CH197" s="92"/>
      <c r="CI197" s="92"/>
      <c r="CJ197" s="92"/>
      <c r="CK197" s="92" t="s">
        <v>437</v>
      </c>
      <c r="CL197" s="92" t="s">
        <v>423</v>
      </c>
      <c r="CM197" s="92"/>
      <c r="CN197" s="79"/>
      <c r="CO197" s="92"/>
      <c r="CP197" s="49">
        <f t="shared" si="21"/>
        <v>10</v>
      </c>
    </row>
    <row r="198" spans="21:94" ht="21" thickBot="1" x14ac:dyDescent="0.3">
      <c r="AX198" s="103" t="s">
        <v>455</v>
      </c>
      <c r="AY198" s="104" t="s">
        <v>331</v>
      </c>
      <c r="AZ198" s="120" t="s">
        <v>350</v>
      </c>
      <c r="BA198" s="92" t="s">
        <v>438</v>
      </c>
      <c r="BB198" s="128" t="s">
        <v>437</v>
      </c>
      <c r="BC198" s="92">
        <v>4</v>
      </c>
      <c r="BD198" s="92" t="s">
        <v>77</v>
      </c>
      <c r="BF198" s="92"/>
      <c r="BG198" s="92"/>
      <c r="BH198" s="79"/>
      <c r="BI198" s="128"/>
      <c r="BJ198" s="92"/>
      <c r="BK198" s="92"/>
      <c r="BL198" s="92"/>
      <c r="BM198" s="92"/>
      <c r="BN198" s="92">
        <v>3</v>
      </c>
      <c r="BO198" s="92">
        <v>3</v>
      </c>
      <c r="BP198" s="79"/>
      <c r="BQ198" s="128" t="s">
        <v>449</v>
      </c>
      <c r="BS198" s="92" t="s">
        <v>76</v>
      </c>
      <c r="BT198" s="92" t="s">
        <v>75</v>
      </c>
      <c r="BU198" s="92" t="s">
        <v>77</v>
      </c>
      <c r="BV198" s="92"/>
      <c r="BW198" s="92"/>
      <c r="BX198" s="79"/>
      <c r="BY198" s="128">
        <v>4</v>
      </c>
      <c r="BZ198" s="92">
        <v>4</v>
      </c>
      <c r="CA198" s="92"/>
      <c r="CB198" s="92"/>
      <c r="CC198" s="92">
        <v>3</v>
      </c>
      <c r="CD198" s="92"/>
      <c r="CE198" s="92"/>
      <c r="CF198" s="79"/>
      <c r="CG198" s="128" t="s">
        <v>450</v>
      </c>
      <c r="CH198" s="92" t="s">
        <v>449</v>
      </c>
      <c r="CI198" s="92" t="s">
        <v>75</v>
      </c>
      <c r="CJ198" s="92"/>
      <c r="CK198" s="135" t="s">
        <v>76</v>
      </c>
      <c r="CL198" s="92" t="s">
        <v>451</v>
      </c>
      <c r="CM198" s="92"/>
      <c r="CN198" s="79"/>
      <c r="CO198" s="92"/>
      <c r="CP198" s="49">
        <f>COUNTA(BA198:CN198)</f>
        <v>18</v>
      </c>
    </row>
    <row r="199" spans="21:94" ht="20.25" x14ac:dyDescent="0.25">
      <c r="AX199" s="99" t="s">
        <v>351</v>
      </c>
      <c r="AY199" s="100" t="s">
        <v>15</v>
      </c>
      <c r="AZ199" s="122" t="s">
        <v>352</v>
      </c>
      <c r="BA199" s="128" t="s">
        <v>429</v>
      </c>
      <c r="BB199" s="92" t="s">
        <v>426</v>
      </c>
      <c r="BC199" s="135"/>
      <c r="BD199" s="92" t="s">
        <v>441</v>
      </c>
      <c r="BE199" s="92"/>
      <c r="BF199" s="92"/>
      <c r="BG199" s="92"/>
      <c r="BH199" s="79"/>
      <c r="BI199" s="128"/>
      <c r="BJ199" s="92"/>
      <c r="BK199" s="92"/>
      <c r="BL199" s="92"/>
      <c r="BM199" s="92"/>
      <c r="BN199" s="92"/>
      <c r="BO199" s="92"/>
      <c r="BP199" s="79"/>
      <c r="BQ199" s="92" t="s">
        <v>441</v>
      </c>
      <c r="BR199" s="92">
        <v>1</v>
      </c>
      <c r="BS199" s="92">
        <v>1</v>
      </c>
      <c r="BT199" s="92" t="s">
        <v>426</v>
      </c>
      <c r="BU199" s="92" t="s">
        <v>429</v>
      </c>
      <c r="BV199" s="92" t="s">
        <v>446</v>
      </c>
      <c r="BW199" s="92"/>
      <c r="BX199" s="79"/>
      <c r="BY199" s="128" t="s">
        <v>426</v>
      </c>
      <c r="BZ199" s="92" t="s">
        <v>426</v>
      </c>
      <c r="CA199" s="92">
        <v>1</v>
      </c>
      <c r="CB199" s="92" t="s">
        <v>429</v>
      </c>
      <c r="CC199" s="92" t="s">
        <v>429</v>
      </c>
      <c r="CD199" s="92" t="s">
        <v>75</v>
      </c>
      <c r="CE199" s="92"/>
      <c r="CF199" s="79"/>
      <c r="CG199" s="92" t="s">
        <v>429</v>
      </c>
      <c r="CH199" s="92" t="s">
        <v>426</v>
      </c>
      <c r="CI199" s="49">
        <v>1</v>
      </c>
      <c r="CJ199" s="92" t="s">
        <v>75</v>
      </c>
      <c r="CK199" s="92"/>
      <c r="CL199" s="92"/>
      <c r="CM199" s="92"/>
      <c r="CN199" s="79"/>
      <c r="CO199" s="92"/>
      <c r="CP199" s="49">
        <f t="shared" si="21"/>
        <v>19</v>
      </c>
    </row>
    <row r="200" spans="21:94" ht="20.25" x14ac:dyDescent="0.25">
      <c r="AX200" s="101" t="s">
        <v>353</v>
      </c>
      <c r="AY200" s="102" t="s">
        <v>15</v>
      </c>
      <c r="AZ200" s="119" t="s">
        <v>354</v>
      </c>
      <c r="BA200" s="128" t="s">
        <v>428</v>
      </c>
      <c r="BB200" s="92" t="s">
        <v>426</v>
      </c>
      <c r="BC200" s="92"/>
      <c r="BD200" s="92"/>
      <c r="BE200" s="92"/>
      <c r="BF200" s="92"/>
      <c r="BG200" s="92"/>
      <c r="BH200" s="79"/>
      <c r="BI200" s="128"/>
      <c r="BJ200" s="92"/>
      <c r="BK200" s="92"/>
      <c r="BL200" s="92"/>
      <c r="BM200" s="92"/>
      <c r="BN200" s="92"/>
      <c r="BO200" s="92"/>
      <c r="BP200" s="79"/>
      <c r="BQ200" s="128"/>
      <c r="BR200" s="92">
        <v>1</v>
      </c>
      <c r="BS200" s="92">
        <v>1</v>
      </c>
      <c r="BT200" s="92" t="s">
        <v>426</v>
      </c>
      <c r="BU200" s="92" t="s">
        <v>428</v>
      </c>
      <c r="BV200" s="92"/>
      <c r="BW200" s="92"/>
      <c r="BX200" s="79"/>
      <c r="BY200" s="128" t="s">
        <v>426</v>
      </c>
      <c r="BZ200" s="92" t="s">
        <v>426</v>
      </c>
      <c r="CA200" s="92">
        <v>1</v>
      </c>
      <c r="CB200" s="92" t="s">
        <v>428</v>
      </c>
      <c r="CC200" s="92" t="s">
        <v>428</v>
      </c>
      <c r="CD200" s="92"/>
      <c r="CE200" s="92"/>
      <c r="CF200" s="79"/>
      <c r="CG200" s="92"/>
      <c r="CH200" s="92" t="s">
        <v>426</v>
      </c>
      <c r="CI200" s="49">
        <v>1</v>
      </c>
      <c r="CJ200" s="92"/>
      <c r="CK200" s="92"/>
      <c r="CL200" s="92"/>
      <c r="CM200" s="92"/>
      <c r="CN200" s="79"/>
      <c r="CO200" s="92"/>
      <c r="CP200" s="49">
        <f t="shared" si="21"/>
        <v>13</v>
      </c>
    </row>
    <row r="201" spans="21:94" ht="20.25" x14ac:dyDescent="0.25">
      <c r="AX201" s="101" t="s">
        <v>355</v>
      </c>
      <c r="AY201" s="102" t="s">
        <v>15</v>
      </c>
      <c r="AZ201" s="119" t="s">
        <v>356</v>
      </c>
      <c r="BA201" s="128" t="s">
        <v>429</v>
      </c>
      <c r="BB201" s="92" t="s">
        <v>427</v>
      </c>
      <c r="BE201" s="92"/>
      <c r="BF201" s="92"/>
      <c r="BG201" s="92"/>
      <c r="BH201" s="79"/>
      <c r="BI201" s="128"/>
      <c r="BJ201" s="92"/>
      <c r="BK201" s="92"/>
      <c r="BL201" s="92"/>
      <c r="BN201" s="92"/>
      <c r="BO201" s="92"/>
      <c r="BP201" s="79"/>
      <c r="BR201" s="92">
        <v>1</v>
      </c>
      <c r="BS201" s="92">
        <v>1</v>
      </c>
      <c r="BT201" s="92" t="s">
        <v>427</v>
      </c>
      <c r="BU201" s="92" t="s">
        <v>429</v>
      </c>
      <c r="BV201" s="134" t="s">
        <v>457</v>
      </c>
      <c r="BW201" s="92"/>
      <c r="BX201" s="79"/>
      <c r="BY201" s="49" t="s">
        <v>77</v>
      </c>
      <c r="BZ201" s="92" t="s">
        <v>427</v>
      </c>
      <c r="CA201" s="92">
        <v>1</v>
      </c>
      <c r="CB201" s="92" t="s">
        <v>429</v>
      </c>
      <c r="CC201" s="92" t="s">
        <v>429</v>
      </c>
      <c r="CD201" s="92" t="s">
        <v>77</v>
      </c>
      <c r="CE201" s="92"/>
      <c r="CF201" s="79"/>
      <c r="CG201" s="92" t="s">
        <v>429</v>
      </c>
      <c r="CH201" s="92" t="s">
        <v>427</v>
      </c>
      <c r="CI201" s="49">
        <v>1</v>
      </c>
      <c r="CJ201" s="92" t="s">
        <v>77</v>
      </c>
      <c r="CK201" s="128" t="s">
        <v>77</v>
      </c>
      <c r="CL201" s="92"/>
      <c r="CM201" s="92"/>
      <c r="CN201" s="79"/>
      <c r="CO201" s="92"/>
      <c r="CP201" s="49">
        <f t="shared" si="21"/>
        <v>18</v>
      </c>
    </row>
    <row r="202" spans="21:94" ht="21" thickBot="1" x14ac:dyDescent="0.3">
      <c r="AX202" s="108" t="s">
        <v>357</v>
      </c>
      <c r="AY202" s="109" t="s">
        <v>15</v>
      </c>
      <c r="AZ202" s="123" t="s">
        <v>358</v>
      </c>
      <c r="BA202" s="128" t="s">
        <v>429</v>
      </c>
      <c r="BB202" s="92" t="s">
        <v>427</v>
      </c>
      <c r="BC202" s="92" t="s">
        <v>440</v>
      </c>
      <c r="BD202" s="92"/>
      <c r="BE202" s="92"/>
      <c r="BF202" s="92"/>
      <c r="BG202" s="92"/>
      <c r="BH202" s="79"/>
      <c r="BI202" s="128"/>
      <c r="BJ202" s="92"/>
      <c r="BK202" s="92"/>
      <c r="BL202" s="92"/>
      <c r="BM202" s="92"/>
      <c r="BN202" s="92"/>
      <c r="BO202" s="92"/>
      <c r="BP202" s="79"/>
      <c r="BQ202" s="128" t="s">
        <v>76</v>
      </c>
      <c r="BR202" s="92">
        <v>1</v>
      </c>
      <c r="BS202" s="92">
        <v>1</v>
      </c>
      <c r="BT202" s="92" t="s">
        <v>427</v>
      </c>
      <c r="BU202" s="92" t="s">
        <v>429</v>
      </c>
      <c r="BV202" s="92" t="s">
        <v>445</v>
      </c>
      <c r="BW202" s="92"/>
      <c r="BX202" s="79"/>
      <c r="BY202" s="128" t="s">
        <v>76</v>
      </c>
      <c r="BZ202" s="92" t="s">
        <v>427</v>
      </c>
      <c r="CA202" s="92">
        <v>1</v>
      </c>
      <c r="CB202" s="92" t="s">
        <v>429</v>
      </c>
      <c r="CC202" s="92" t="s">
        <v>429</v>
      </c>
      <c r="CD202" s="92"/>
      <c r="CE202" s="92"/>
      <c r="CF202" s="79"/>
      <c r="CG202" s="92" t="s">
        <v>429</v>
      </c>
      <c r="CH202" s="92" t="s">
        <v>427</v>
      </c>
      <c r="CI202" s="49">
        <v>1</v>
      </c>
      <c r="CJ202" s="92"/>
      <c r="CL202" s="92" t="s">
        <v>76</v>
      </c>
      <c r="CM202" s="92"/>
      <c r="CN202" s="79"/>
      <c r="CO202" s="92"/>
      <c r="CP202" s="49">
        <f t="shared" si="21"/>
        <v>18</v>
      </c>
    </row>
    <row r="203" spans="21:94" ht="20.25" x14ac:dyDescent="0.25">
      <c r="AX203" s="105" t="s">
        <v>359</v>
      </c>
      <c r="AY203" s="106" t="s">
        <v>360</v>
      </c>
      <c r="AZ203" s="121" t="s">
        <v>361</v>
      </c>
      <c r="BA203" s="128" t="s">
        <v>451</v>
      </c>
      <c r="BB203" s="128"/>
      <c r="BC203" s="92"/>
      <c r="BE203" s="75" t="s">
        <v>451</v>
      </c>
      <c r="BF203" s="92" t="s">
        <v>426</v>
      </c>
      <c r="BG203" s="92"/>
      <c r="BH203" s="79"/>
      <c r="BJ203" s="92"/>
      <c r="BK203" s="92"/>
      <c r="BL203" s="92"/>
      <c r="BM203" s="92"/>
      <c r="BN203" s="92"/>
      <c r="BO203" s="92"/>
      <c r="BP203" s="79"/>
      <c r="BQ203" s="49" t="s">
        <v>450</v>
      </c>
      <c r="BR203" s="92" t="s">
        <v>75</v>
      </c>
      <c r="BS203" s="128" t="s">
        <v>426</v>
      </c>
      <c r="BT203" s="92" t="s">
        <v>76</v>
      </c>
      <c r="BU203" s="92"/>
      <c r="BV203" s="92"/>
      <c r="BW203" s="92"/>
      <c r="BX203" s="79"/>
      <c r="BY203" s="128"/>
      <c r="BZ203" s="92"/>
      <c r="CA203" s="110" t="s">
        <v>429</v>
      </c>
      <c r="CB203" s="92"/>
      <c r="CC203" s="92" t="s">
        <v>77</v>
      </c>
      <c r="CD203" s="92"/>
      <c r="CE203" s="92" t="s">
        <v>426</v>
      </c>
      <c r="CF203" s="79"/>
      <c r="CG203" s="128"/>
      <c r="CH203" s="92"/>
      <c r="CI203" s="92"/>
      <c r="CJ203" s="92" t="s">
        <v>426</v>
      </c>
      <c r="CK203" s="92" t="s">
        <v>429</v>
      </c>
      <c r="CL203" s="92" t="s">
        <v>429</v>
      </c>
      <c r="CM203" s="92"/>
      <c r="CN203" s="79"/>
      <c r="CO203" s="92"/>
      <c r="CP203" s="49">
        <f>COUNTA(BA203:CN203)</f>
        <v>13</v>
      </c>
    </row>
    <row r="204" spans="21:94" ht="21" thickBot="1" x14ac:dyDescent="0.3">
      <c r="AX204" s="103" t="s">
        <v>362</v>
      </c>
      <c r="AY204" s="104" t="s">
        <v>360</v>
      </c>
      <c r="AZ204" s="120" t="s">
        <v>363</v>
      </c>
      <c r="BA204" s="128" t="s">
        <v>449</v>
      </c>
      <c r="BB204" s="134" t="s">
        <v>449</v>
      </c>
      <c r="BC204" s="92" t="s">
        <v>428</v>
      </c>
      <c r="BF204" s="92"/>
      <c r="BG204" s="92"/>
      <c r="BH204" s="79"/>
      <c r="BI204" s="128"/>
      <c r="BJ204" s="92"/>
      <c r="BK204" s="92"/>
      <c r="BL204" s="92"/>
      <c r="BM204" s="92"/>
      <c r="BN204" s="92"/>
      <c r="BO204" s="92"/>
      <c r="BP204" s="79"/>
      <c r="BQ204" s="128" t="s">
        <v>450</v>
      </c>
      <c r="BR204" s="92" t="s">
        <v>75</v>
      </c>
      <c r="BS204" s="92"/>
      <c r="BT204" s="92" t="s">
        <v>76</v>
      </c>
      <c r="BU204" s="92"/>
      <c r="BV204" s="92"/>
      <c r="BW204" s="92"/>
      <c r="BX204" s="79"/>
      <c r="BY204" s="128" t="s">
        <v>427</v>
      </c>
      <c r="BZ204" s="92" t="s">
        <v>429</v>
      </c>
      <c r="CA204" s="92"/>
      <c r="CB204" s="92"/>
      <c r="CC204" s="92" t="s">
        <v>77</v>
      </c>
      <c r="CD204" s="92"/>
      <c r="CE204" s="92"/>
      <c r="CF204" s="79"/>
      <c r="CG204" s="128"/>
      <c r="CH204" s="92"/>
      <c r="CI204" s="92"/>
      <c r="CJ204" s="92"/>
      <c r="CK204" s="92" t="s">
        <v>428</v>
      </c>
      <c r="CL204" s="92" t="s">
        <v>429</v>
      </c>
      <c r="CM204" s="92"/>
      <c r="CN204" s="79"/>
      <c r="CO204" s="92"/>
      <c r="CP204" s="49">
        <f t="shared" si="21"/>
        <v>11</v>
      </c>
    </row>
    <row r="205" spans="21:94" ht="20.25" x14ac:dyDescent="0.25">
      <c r="AX205" s="105" t="s">
        <v>362</v>
      </c>
      <c r="AY205" s="106" t="s">
        <v>364</v>
      </c>
      <c r="AZ205" s="121" t="s">
        <v>365</v>
      </c>
      <c r="BA205" s="128"/>
      <c r="BB205" s="92"/>
      <c r="BC205" s="92"/>
      <c r="BD205" s="92" t="s">
        <v>76</v>
      </c>
      <c r="BF205" s="92" t="s">
        <v>429</v>
      </c>
      <c r="BG205" s="92" t="s">
        <v>429</v>
      </c>
      <c r="BH205" s="79"/>
      <c r="BJ205" s="92"/>
      <c r="BK205" s="92" t="s">
        <v>75</v>
      </c>
      <c r="BL205" s="92" t="s">
        <v>428</v>
      </c>
      <c r="BM205" s="92" t="s">
        <v>427</v>
      </c>
      <c r="BN205" s="92"/>
      <c r="BO205" s="92" t="s">
        <v>429</v>
      </c>
      <c r="BP205" s="79"/>
      <c r="BQ205" s="128"/>
      <c r="BR205" s="92"/>
      <c r="BU205" s="135" t="s">
        <v>75</v>
      </c>
      <c r="BV205" s="92"/>
      <c r="BW205" s="92" t="s">
        <v>429</v>
      </c>
      <c r="BX205" s="79"/>
      <c r="BY205" s="128"/>
      <c r="BZ205" s="92"/>
      <c r="CA205" s="92" t="s">
        <v>427</v>
      </c>
      <c r="CB205" s="92"/>
      <c r="CD205" s="92" t="s">
        <v>428</v>
      </c>
      <c r="CE205" s="92" t="s">
        <v>76</v>
      </c>
      <c r="CF205" s="79"/>
      <c r="CG205" s="128"/>
      <c r="CJ205" s="92"/>
      <c r="CK205" s="92"/>
      <c r="CL205" s="92"/>
      <c r="CM205" s="92"/>
      <c r="CN205" s="79"/>
      <c r="CO205" s="92"/>
      <c r="CP205" s="49">
        <f t="shared" si="21"/>
        <v>12</v>
      </c>
    </row>
    <row r="206" spans="21:94" ht="20.25" x14ac:dyDescent="0.25">
      <c r="AX206" s="101" t="s">
        <v>366</v>
      </c>
      <c r="AY206" s="102" t="s">
        <v>364</v>
      </c>
      <c r="AZ206" s="119" t="s">
        <v>365</v>
      </c>
      <c r="BA206" s="128"/>
      <c r="BB206" s="92"/>
      <c r="BC206" s="92"/>
      <c r="BD206" s="92"/>
      <c r="BE206" s="49" t="s">
        <v>450</v>
      </c>
      <c r="BG206" s="92"/>
      <c r="BH206" s="79"/>
      <c r="BI206" s="92" t="s">
        <v>449</v>
      </c>
      <c r="BJ206" s="49" t="s">
        <v>451</v>
      </c>
      <c r="BL206" s="92"/>
      <c r="BM206" s="92"/>
      <c r="BN206" s="92"/>
      <c r="BO206" s="92"/>
      <c r="BP206" s="79"/>
      <c r="BQ206" s="128" t="s">
        <v>451</v>
      </c>
      <c r="BR206" s="49" t="s">
        <v>77</v>
      </c>
      <c r="BS206" s="92"/>
      <c r="BT206" s="92"/>
      <c r="BV206" s="92" t="s">
        <v>426</v>
      </c>
      <c r="BW206" s="92" t="s">
        <v>426</v>
      </c>
      <c r="BX206" s="79"/>
      <c r="BY206" s="128"/>
      <c r="BZ206" s="92"/>
      <c r="CA206" s="92"/>
      <c r="CC206" s="92" t="s">
        <v>450</v>
      </c>
      <c r="CD206" s="92"/>
      <c r="CF206" s="79"/>
      <c r="CG206" s="128"/>
      <c r="CH206" s="92"/>
      <c r="CI206" s="92" t="s">
        <v>77</v>
      </c>
      <c r="CJ206" s="92" t="s">
        <v>426</v>
      </c>
      <c r="CL206" s="92" t="s">
        <v>449</v>
      </c>
      <c r="CM206" s="92"/>
      <c r="CN206" s="79"/>
      <c r="CO206" s="92"/>
      <c r="CP206" s="49">
        <f t="shared" si="21"/>
        <v>11</v>
      </c>
    </row>
    <row r="207" spans="21:94" ht="20.25" x14ac:dyDescent="0.25">
      <c r="AX207" s="101" t="s">
        <v>367</v>
      </c>
      <c r="AY207" s="102" t="s">
        <v>18</v>
      </c>
      <c r="AZ207" s="119" t="s">
        <v>368</v>
      </c>
      <c r="BA207" s="128"/>
      <c r="BE207" s="49" t="s">
        <v>76</v>
      </c>
      <c r="BF207" s="92" t="s">
        <v>449</v>
      </c>
      <c r="BG207" s="128" t="s">
        <v>438</v>
      </c>
      <c r="BH207" s="79"/>
      <c r="BJ207" s="92" t="s">
        <v>450</v>
      </c>
      <c r="BK207" s="92" t="s">
        <v>437</v>
      </c>
      <c r="BL207" s="92" t="s">
        <v>429</v>
      </c>
      <c r="BM207" s="92"/>
      <c r="BN207" s="92" t="s">
        <v>426</v>
      </c>
      <c r="BO207" s="92" t="s">
        <v>426</v>
      </c>
      <c r="BP207" s="79"/>
      <c r="BQ207" s="128" t="s">
        <v>428</v>
      </c>
      <c r="BR207" s="92"/>
      <c r="BS207" s="92"/>
      <c r="BT207" s="49" t="s">
        <v>77</v>
      </c>
      <c r="BU207" s="92" t="s">
        <v>439</v>
      </c>
      <c r="BW207" s="92"/>
      <c r="BX207" s="79"/>
      <c r="BY207" s="128"/>
      <c r="CA207" s="92" t="s">
        <v>428</v>
      </c>
      <c r="CB207" s="92" t="s">
        <v>75</v>
      </c>
      <c r="CC207" s="92" t="s">
        <v>426</v>
      </c>
      <c r="CD207" s="92" t="s">
        <v>429</v>
      </c>
      <c r="CE207" s="92" t="s">
        <v>429</v>
      </c>
      <c r="CF207" s="79"/>
      <c r="CG207" s="128" t="s">
        <v>437</v>
      </c>
      <c r="CH207" s="75" t="s">
        <v>76</v>
      </c>
      <c r="CI207" s="92"/>
      <c r="CK207" s="92" t="s">
        <v>75</v>
      </c>
      <c r="CL207" s="92" t="s">
        <v>77</v>
      </c>
      <c r="CM207" s="92"/>
      <c r="CN207" s="79"/>
      <c r="CO207" s="92"/>
      <c r="CP207" s="49">
        <f>COUNTA(BA207:CN207)</f>
        <v>20</v>
      </c>
    </row>
    <row r="208" spans="21:94" ht="20.25" x14ac:dyDescent="0.25">
      <c r="AX208" s="101" t="s">
        <v>369</v>
      </c>
      <c r="AY208" s="102" t="s">
        <v>19</v>
      </c>
      <c r="AZ208" s="124" t="s">
        <v>370</v>
      </c>
      <c r="BA208" s="128"/>
      <c r="BB208" s="92"/>
      <c r="BC208" s="92"/>
      <c r="BD208" s="92"/>
      <c r="BE208" s="92"/>
      <c r="BF208" s="92"/>
      <c r="BG208" s="92"/>
      <c r="BH208" s="79"/>
      <c r="BI208" s="92" t="s">
        <v>437</v>
      </c>
      <c r="BJ208" s="92" t="s">
        <v>449</v>
      </c>
      <c r="BK208" s="92" t="s">
        <v>450</v>
      </c>
      <c r="BL208" s="92" t="s">
        <v>429</v>
      </c>
      <c r="BM208" s="92" t="s">
        <v>77</v>
      </c>
      <c r="BN208" s="92" t="s">
        <v>426</v>
      </c>
      <c r="BO208" s="92" t="s">
        <v>426</v>
      </c>
      <c r="BP208" s="79"/>
      <c r="BQ208" s="128"/>
      <c r="BR208" s="92"/>
      <c r="BS208" s="92"/>
      <c r="BT208" s="92"/>
      <c r="BU208" s="92"/>
      <c r="BV208" s="92"/>
      <c r="BW208" s="92"/>
      <c r="BX208" s="79"/>
      <c r="BY208" s="49" t="s">
        <v>449</v>
      </c>
      <c r="BZ208" s="49" t="s">
        <v>450</v>
      </c>
      <c r="CA208" s="92"/>
      <c r="CB208" s="92" t="s">
        <v>437</v>
      </c>
      <c r="CC208" s="92" t="s">
        <v>426</v>
      </c>
      <c r="CD208" s="92" t="s">
        <v>429</v>
      </c>
      <c r="CE208" s="92" t="s">
        <v>429</v>
      </c>
      <c r="CF208" s="79"/>
      <c r="CG208" s="128"/>
      <c r="CH208" s="92"/>
      <c r="CI208" s="92"/>
      <c r="CJ208" s="92"/>
      <c r="CK208" s="92"/>
      <c r="CL208" s="92"/>
      <c r="CM208" s="92"/>
      <c r="CN208" s="79"/>
      <c r="CO208" s="92"/>
      <c r="CP208" s="49">
        <f t="shared" si="21"/>
        <v>13</v>
      </c>
    </row>
    <row r="209" spans="50:94" ht="21" thickBot="1" x14ac:dyDescent="0.3">
      <c r="AX209" s="103" t="s">
        <v>371</v>
      </c>
      <c r="AY209" s="104" t="s">
        <v>19</v>
      </c>
      <c r="AZ209" s="125" t="s">
        <v>372</v>
      </c>
      <c r="BA209" s="128"/>
      <c r="BB209" s="92"/>
      <c r="BC209" s="92"/>
      <c r="BD209" s="92" t="s">
        <v>427</v>
      </c>
      <c r="BF209" s="92" t="s">
        <v>426</v>
      </c>
      <c r="BG209" s="92" t="s">
        <v>426</v>
      </c>
      <c r="BH209" s="79"/>
      <c r="BI209" s="128"/>
      <c r="BJ209" s="92" t="s">
        <v>76</v>
      </c>
      <c r="BK209" s="92"/>
      <c r="BL209" s="92" t="s">
        <v>428</v>
      </c>
      <c r="BM209" s="136" t="s">
        <v>75</v>
      </c>
      <c r="BN209" s="92" t="s">
        <v>427</v>
      </c>
      <c r="BO209" s="92" t="s">
        <v>427</v>
      </c>
      <c r="BP209" s="79"/>
      <c r="BR209" s="92"/>
      <c r="BS209" s="128" t="s">
        <v>426</v>
      </c>
      <c r="BT209" s="92"/>
      <c r="BU209" s="92"/>
      <c r="BV209" s="92" t="s">
        <v>429</v>
      </c>
      <c r="BW209" s="92" t="s">
        <v>429</v>
      </c>
      <c r="BX209" s="79"/>
      <c r="BY209" s="128"/>
      <c r="BZ209" s="92"/>
      <c r="CA209" s="92" t="s">
        <v>429</v>
      </c>
      <c r="CB209" s="92" t="s">
        <v>427</v>
      </c>
      <c r="CC209" s="92"/>
      <c r="CD209" s="92" t="s">
        <v>428</v>
      </c>
      <c r="CE209" s="92"/>
      <c r="CF209" s="79"/>
      <c r="CG209" s="128"/>
      <c r="CH209" s="92"/>
      <c r="CI209" s="92"/>
      <c r="CJ209" s="92"/>
      <c r="CK209" s="92"/>
      <c r="CL209" s="92"/>
      <c r="CM209" s="92"/>
      <c r="CN209" s="79"/>
      <c r="CO209" s="92"/>
      <c r="CP209" s="49">
        <f t="shared" si="21"/>
        <v>14</v>
      </c>
    </row>
    <row r="210" spans="50:94" ht="20.25" x14ac:dyDescent="0.25">
      <c r="AX210" s="99" t="s">
        <v>373</v>
      </c>
      <c r="AY210" s="100" t="s">
        <v>14</v>
      </c>
      <c r="AZ210" s="122" t="s">
        <v>374</v>
      </c>
      <c r="BA210" s="128" t="s">
        <v>430</v>
      </c>
      <c r="BB210" s="92" t="s">
        <v>450</v>
      </c>
      <c r="BC210" s="92" t="s">
        <v>412</v>
      </c>
      <c r="BD210" s="92"/>
      <c r="BE210" s="92" t="s">
        <v>429</v>
      </c>
      <c r="BF210" s="134" t="s">
        <v>75</v>
      </c>
      <c r="BG210" s="92" t="s">
        <v>451</v>
      </c>
      <c r="BH210" s="79"/>
      <c r="BI210" s="128" t="s">
        <v>427</v>
      </c>
      <c r="BJ210" s="49" t="s">
        <v>426</v>
      </c>
      <c r="BK210" s="92" t="s">
        <v>430</v>
      </c>
      <c r="BL210" s="135"/>
      <c r="BM210" s="92" t="s">
        <v>429</v>
      </c>
      <c r="BO210" s="92" t="s">
        <v>449</v>
      </c>
      <c r="BP210" s="79"/>
      <c r="BQ210" s="128"/>
      <c r="BT210" s="92" t="s">
        <v>429</v>
      </c>
      <c r="BU210" s="92" t="s">
        <v>76</v>
      </c>
      <c r="BV210" s="92" t="s">
        <v>437</v>
      </c>
      <c r="BW210" s="92" t="s">
        <v>450</v>
      </c>
      <c r="BX210" s="79"/>
      <c r="BY210" s="128"/>
      <c r="BZ210" s="92"/>
      <c r="CA210" s="92"/>
      <c r="CB210" s="92"/>
      <c r="CD210" s="92" t="s">
        <v>449</v>
      </c>
      <c r="CE210" s="49" t="s">
        <v>77</v>
      </c>
      <c r="CF210" s="79"/>
      <c r="CG210" s="128"/>
      <c r="CH210" s="92"/>
      <c r="CI210" s="92" t="s">
        <v>431</v>
      </c>
      <c r="CJ210" s="92"/>
      <c r="CL210" s="92" t="s">
        <v>430</v>
      </c>
      <c r="CM210" s="92"/>
      <c r="CN210" s="79"/>
      <c r="CO210" s="92"/>
      <c r="CP210" s="49">
        <f t="shared" si="21"/>
        <v>19</v>
      </c>
    </row>
    <row r="211" spans="50:94" ht="20.25" x14ac:dyDescent="0.25">
      <c r="AX211" s="101" t="s">
        <v>375</v>
      </c>
      <c r="AY211" s="102" t="s">
        <v>14</v>
      </c>
      <c r="AZ211" s="119" t="s">
        <v>376</v>
      </c>
      <c r="BA211" s="128"/>
      <c r="BB211" s="92"/>
      <c r="BC211" s="92"/>
      <c r="BD211" s="92"/>
      <c r="BE211" s="92"/>
      <c r="BF211" s="92"/>
      <c r="BG211" s="92"/>
      <c r="BH211" s="79"/>
      <c r="BI211" s="128" t="s">
        <v>429</v>
      </c>
      <c r="BJ211" s="92"/>
      <c r="BK211" s="92"/>
      <c r="BL211" s="92"/>
      <c r="BM211" s="92"/>
      <c r="BN211" s="92"/>
      <c r="BO211" s="144"/>
      <c r="BP211" s="79"/>
      <c r="BQ211" s="128" t="s">
        <v>428</v>
      </c>
      <c r="BR211" s="92" t="s">
        <v>429</v>
      </c>
      <c r="BS211" s="92"/>
      <c r="BT211" s="92"/>
      <c r="BU211" s="92"/>
      <c r="BV211" s="92"/>
      <c r="BW211" s="92"/>
      <c r="BX211" s="79"/>
      <c r="BY211" s="128"/>
      <c r="BZ211" s="92"/>
      <c r="CA211" s="92"/>
      <c r="CB211" s="92"/>
      <c r="CC211" s="92"/>
      <c r="CD211" s="92"/>
      <c r="CE211" s="92"/>
      <c r="CF211" s="79"/>
      <c r="CG211" s="128"/>
      <c r="CH211" s="92"/>
      <c r="CI211" s="92"/>
      <c r="CJ211" s="92" t="s">
        <v>429</v>
      </c>
      <c r="CK211" s="92" t="s">
        <v>428</v>
      </c>
      <c r="CL211" s="92"/>
      <c r="CM211" s="92"/>
      <c r="CN211" s="79"/>
      <c r="CO211" s="92"/>
      <c r="CP211" s="49">
        <f t="shared" si="21"/>
        <v>5</v>
      </c>
    </row>
    <row r="212" spans="50:94" ht="20.25" x14ac:dyDescent="0.25">
      <c r="AX212" s="101" t="s">
        <v>377</v>
      </c>
      <c r="AY212" s="102" t="s">
        <v>378</v>
      </c>
      <c r="AZ212" s="119" t="s">
        <v>379</v>
      </c>
      <c r="BA212" s="128"/>
      <c r="BB212" s="92"/>
      <c r="BC212" s="92"/>
      <c r="BD212" s="92"/>
      <c r="BF212" s="49" t="s">
        <v>440</v>
      </c>
      <c r="BG212" s="92" t="s">
        <v>442</v>
      </c>
      <c r="BH212" s="79"/>
      <c r="BI212" s="128"/>
      <c r="BJ212" s="92"/>
      <c r="BK212" s="92"/>
      <c r="BL212" s="92"/>
      <c r="BM212" s="92"/>
      <c r="BN212" s="142"/>
      <c r="BP212" s="143"/>
      <c r="BQ212" s="128"/>
      <c r="BR212" s="92"/>
      <c r="BS212" s="92"/>
      <c r="BT212" s="92"/>
      <c r="BU212" s="92"/>
      <c r="BV212" s="92"/>
      <c r="BW212" s="92"/>
      <c r="BX212" s="79"/>
      <c r="BY212" s="128"/>
      <c r="BZ212" s="92"/>
      <c r="CA212" s="92"/>
      <c r="CB212" s="92"/>
      <c r="CC212" s="92"/>
      <c r="CD212" s="92"/>
      <c r="CE212" s="92"/>
      <c r="CF212" s="79"/>
      <c r="CG212" s="128"/>
      <c r="CH212" s="92"/>
      <c r="CI212" s="92"/>
      <c r="CJ212" s="92"/>
      <c r="CK212" s="92"/>
      <c r="CL212" s="92" t="s">
        <v>75</v>
      </c>
      <c r="CM212" s="92"/>
      <c r="CN212" s="79"/>
      <c r="CO212" s="92"/>
      <c r="CP212" s="49">
        <f t="shared" si="21"/>
        <v>3</v>
      </c>
    </row>
    <row r="213" spans="50:94" ht="20.25" x14ac:dyDescent="0.25">
      <c r="AX213" s="101" t="s">
        <v>380</v>
      </c>
      <c r="AY213" s="102" t="s">
        <v>378</v>
      </c>
      <c r="AZ213" s="119" t="s">
        <v>381</v>
      </c>
      <c r="BA213" s="128"/>
      <c r="BB213" s="92"/>
      <c r="BC213" s="92"/>
      <c r="BD213" s="92"/>
      <c r="BE213" s="92"/>
      <c r="BF213" s="92">
        <v>4</v>
      </c>
      <c r="BG213" s="92">
        <v>4</v>
      </c>
      <c r="BH213" s="79"/>
      <c r="BI213" s="128"/>
      <c r="BJ213" s="92"/>
      <c r="BK213" s="92"/>
      <c r="BL213" s="92"/>
      <c r="BM213" s="92"/>
      <c r="BN213" s="92"/>
      <c r="BO213" s="141"/>
      <c r="BP213" s="79"/>
      <c r="BQ213" s="128"/>
      <c r="BR213" s="92"/>
      <c r="BS213" s="92"/>
      <c r="BT213" s="92"/>
      <c r="BU213" s="92"/>
      <c r="BV213" s="92">
        <v>3</v>
      </c>
      <c r="BW213" s="92">
        <v>3</v>
      </c>
      <c r="BX213" s="79"/>
      <c r="BY213" s="128"/>
      <c r="BZ213" s="92"/>
      <c r="CA213" s="92"/>
      <c r="CB213" s="92"/>
      <c r="CC213" s="92"/>
      <c r="CD213" s="92"/>
      <c r="CE213" s="92"/>
      <c r="CF213" s="79"/>
      <c r="CG213" s="128"/>
      <c r="CH213" s="92"/>
      <c r="CI213" s="92"/>
      <c r="CJ213" s="92"/>
      <c r="CK213" s="92"/>
      <c r="CL213" s="92"/>
      <c r="CM213" s="92"/>
      <c r="CN213" s="79"/>
      <c r="CO213" s="92"/>
      <c r="CP213" s="49">
        <f t="shared" si="21"/>
        <v>4</v>
      </c>
    </row>
    <row r="214" spans="50:94" ht="20.25" x14ac:dyDescent="0.25">
      <c r="AX214" s="108" t="s">
        <v>410</v>
      </c>
      <c r="AY214" s="102" t="s">
        <v>13</v>
      </c>
      <c r="AZ214" s="123" t="s">
        <v>381</v>
      </c>
      <c r="BB214" s="128" t="s">
        <v>75</v>
      </c>
      <c r="BC214" s="92" t="s">
        <v>75</v>
      </c>
      <c r="BG214" s="92"/>
      <c r="BH214" s="79"/>
      <c r="BI214" s="128" t="s">
        <v>427</v>
      </c>
      <c r="BK214" s="92" t="s">
        <v>449</v>
      </c>
      <c r="BL214" s="92" t="s">
        <v>449</v>
      </c>
      <c r="BM214" s="92"/>
      <c r="BO214" s="92"/>
      <c r="BP214" s="79"/>
      <c r="BR214" s="92"/>
      <c r="BS214" s="92"/>
      <c r="BW214" s="92"/>
      <c r="BX214" s="79"/>
      <c r="BY214" s="128" t="s">
        <v>437</v>
      </c>
      <c r="BZ214" s="92" t="s">
        <v>437</v>
      </c>
      <c r="CA214" s="92" t="s">
        <v>427</v>
      </c>
      <c r="CC214" s="92" t="s">
        <v>76</v>
      </c>
      <c r="CD214" s="92" t="s">
        <v>76</v>
      </c>
      <c r="CE214" s="92"/>
      <c r="CF214" s="79"/>
      <c r="CG214" s="128"/>
      <c r="CH214" s="92"/>
      <c r="CI214" s="92"/>
      <c r="CJ214" s="92"/>
      <c r="CK214" s="92"/>
      <c r="CL214" s="92"/>
      <c r="CM214" s="92"/>
      <c r="CN214" s="79"/>
      <c r="CO214" s="92"/>
      <c r="CP214" s="49">
        <f>COUNTA(BB214:CN214)</f>
        <v>10</v>
      </c>
    </row>
    <row r="215" spans="50:94" ht="21" thickBot="1" x14ac:dyDescent="0.3">
      <c r="AX215" s="108" t="s">
        <v>410</v>
      </c>
      <c r="AY215" s="109" t="s">
        <v>382</v>
      </c>
      <c r="AZ215" s="123" t="s">
        <v>381</v>
      </c>
      <c r="BA215" s="128"/>
      <c r="BB215" s="92"/>
      <c r="BC215" s="92"/>
      <c r="BD215" s="92"/>
      <c r="BE215" s="75" t="s">
        <v>449</v>
      </c>
      <c r="BF215" s="92" t="s">
        <v>450</v>
      </c>
      <c r="BG215" s="92"/>
      <c r="BH215" s="79"/>
      <c r="BI215" s="128"/>
      <c r="BK215" s="92"/>
      <c r="BL215" s="92"/>
      <c r="BM215" s="92"/>
      <c r="BN215" s="92"/>
      <c r="BP215" s="79"/>
      <c r="BQ215" s="128"/>
      <c r="BR215" s="92"/>
      <c r="BS215" s="92"/>
      <c r="BT215" s="92"/>
      <c r="BU215" s="92"/>
      <c r="BV215" s="92"/>
      <c r="BW215" s="92"/>
      <c r="BX215" s="79"/>
      <c r="BY215" s="128"/>
      <c r="BZ215" s="92"/>
      <c r="CA215" s="92"/>
      <c r="CB215" s="92"/>
      <c r="CC215" s="92"/>
      <c r="CD215" s="92"/>
      <c r="CE215" s="92"/>
      <c r="CF215" s="79"/>
      <c r="CG215" s="128"/>
      <c r="CH215" s="92"/>
      <c r="CI215" s="92"/>
      <c r="CJ215" s="92"/>
      <c r="CK215" s="92"/>
      <c r="CL215" s="92"/>
      <c r="CM215" s="92"/>
      <c r="CN215" s="79"/>
      <c r="CO215" s="92"/>
      <c r="CP215" s="49">
        <f t="shared" si="21"/>
        <v>2</v>
      </c>
    </row>
    <row r="216" spans="50:94" ht="21" thickBot="1" x14ac:dyDescent="0.3">
      <c r="AX216" s="108" t="s">
        <v>383</v>
      </c>
      <c r="AY216" s="102" t="s">
        <v>13</v>
      </c>
      <c r="AZ216" s="123" t="s">
        <v>384</v>
      </c>
      <c r="BA216" s="128" t="s">
        <v>430</v>
      </c>
      <c r="BB216" s="92"/>
      <c r="BC216" s="92" t="s">
        <v>426</v>
      </c>
      <c r="BD216" s="92"/>
      <c r="BE216" s="92" t="s">
        <v>429</v>
      </c>
      <c r="BF216" s="92" t="s">
        <v>77</v>
      </c>
      <c r="BG216" s="92"/>
      <c r="BH216" s="79"/>
      <c r="BI216" s="137" t="s">
        <v>429</v>
      </c>
      <c r="BJ216" s="139" t="s">
        <v>426</v>
      </c>
      <c r="BK216" s="140" t="s">
        <v>430</v>
      </c>
      <c r="BL216" s="92"/>
      <c r="BM216" s="92" t="s">
        <v>429</v>
      </c>
      <c r="BP216" s="79"/>
      <c r="BQ216" s="128"/>
      <c r="BR216" s="92" t="s">
        <v>429</v>
      </c>
      <c r="BT216" s="92" t="s">
        <v>429</v>
      </c>
      <c r="BU216" s="92"/>
      <c r="BV216" s="92"/>
      <c r="BW216" s="92"/>
      <c r="BX216" s="79"/>
      <c r="BY216" s="128"/>
      <c r="BZ216" s="92"/>
      <c r="CA216" s="92"/>
      <c r="CB216" s="92"/>
      <c r="CC216" s="92"/>
      <c r="CD216" s="92"/>
      <c r="CE216" s="92"/>
      <c r="CF216" s="79"/>
      <c r="CG216" s="128"/>
      <c r="CH216" s="92" t="s">
        <v>77</v>
      </c>
      <c r="CI216" s="92" t="s">
        <v>431</v>
      </c>
      <c r="CJ216" s="92" t="s">
        <v>429</v>
      </c>
      <c r="CL216" s="92" t="s">
        <v>430</v>
      </c>
      <c r="CM216" s="92"/>
      <c r="CN216" s="79"/>
      <c r="CO216" s="92"/>
      <c r="CP216" s="49">
        <f t="shared" si="21"/>
        <v>14</v>
      </c>
    </row>
    <row r="217" spans="50:94" ht="21" thickBot="1" x14ac:dyDescent="0.3">
      <c r="AX217" s="108" t="s">
        <v>383</v>
      </c>
      <c r="AY217" s="109" t="s">
        <v>382</v>
      </c>
      <c r="AZ217" s="123" t="s">
        <v>384</v>
      </c>
      <c r="BA217" s="128"/>
      <c r="BB217" s="92"/>
      <c r="BC217" s="92"/>
      <c r="BD217" s="92"/>
      <c r="BE217" s="92"/>
      <c r="BF217" s="92"/>
      <c r="BG217" s="92"/>
      <c r="BH217" s="79"/>
      <c r="BI217" s="128"/>
      <c r="BJ217" s="141"/>
      <c r="BK217" s="92"/>
      <c r="BL217" s="92"/>
      <c r="BM217" s="92"/>
      <c r="BN217" s="92"/>
      <c r="BO217" s="92" t="s">
        <v>75</v>
      </c>
      <c r="BP217" s="79"/>
      <c r="BQ217" s="128"/>
      <c r="BR217" s="92"/>
      <c r="BS217" s="49" t="s">
        <v>77</v>
      </c>
      <c r="BT217" s="92"/>
      <c r="BU217" s="92" t="s">
        <v>451</v>
      </c>
      <c r="BW217" s="139" t="s">
        <v>76</v>
      </c>
      <c r="BX217" s="79"/>
      <c r="BY217" s="128"/>
      <c r="BZ217" s="92"/>
      <c r="CA217" s="92"/>
      <c r="CB217" s="92"/>
      <c r="CC217" s="92"/>
      <c r="CD217" s="92"/>
      <c r="CE217" s="92"/>
      <c r="CF217" s="79"/>
      <c r="CG217" s="128"/>
      <c r="CH217" s="92"/>
      <c r="CI217" s="92"/>
      <c r="CJ217" s="92"/>
      <c r="CK217" s="92"/>
      <c r="CL217" s="92"/>
      <c r="CM217" s="92"/>
      <c r="CN217" s="79"/>
      <c r="CO217" s="92"/>
      <c r="CP217" s="49">
        <f t="shared" si="21"/>
        <v>4</v>
      </c>
    </row>
    <row r="218" spans="50:94" ht="21" thickBot="1" x14ac:dyDescent="0.3">
      <c r="AX218" s="103" t="s">
        <v>385</v>
      </c>
      <c r="AY218" s="104" t="s">
        <v>13</v>
      </c>
      <c r="AZ218" s="123" t="s">
        <v>386</v>
      </c>
      <c r="BA218" s="128"/>
      <c r="BB218" s="92"/>
      <c r="BC218" s="92"/>
      <c r="BD218" s="92"/>
      <c r="BE218" s="92"/>
      <c r="BF218" s="92"/>
      <c r="BG218" s="92"/>
      <c r="BH218" s="79"/>
      <c r="BI218" s="128"/>
      <c r="BJ218" s="92"/>
      <c r="BK218" s="92"/>
      <c r="BL218" s="92"/>
      <c r="BM218" s="92"/>
      <c r="BN218" s="92"/>
      <c r="BO218" s="92"/>
      <c r="BP218" s="79"/>
      <c r="BQ218" s="128" t="s">
        <v>428</v>
      </c>
      <c r="BR218" s="92"/>
      <c r="BS218" s="92"/>
      <c r="BT218" s="92"/>
      <c r="BU218" s="92"/>
      <c r="BV218" s="92" t="s">
        <v>450</v>
      </c>
      <c r="BW218" s="92"/>
      <c r="BX218" s="79"/>
      <c r="BY218" s="128"/>
      <c r="BZ218" s="92"/>
      <c r="CA218" s="92"/>
      <c r="CB218" s="92"/>
      <c r="CC218" s="92"/>
      <c r="CD218" s="92"/>
      <c r="CE218" s="92"/>
      <c r="CF218" s="79"/>
      <c r="CG218" s="128"/>
      <c r="CH218" s="92"/>
      <c r="CI218" s="92"/>
      <c r="CK218" s="92" t="s">
        <v>428</v>
      </c>
      <c r="CL218" s="92" t="s">
        <v>450</v>
      </c>
      <c r="CM218" s="92"/>
      <c r="CN218" s="79"/>
      <c r="CO218" s="92"/>
      <c r="CP218" s="49">
        <f t="shared" si="21"/>
        <v>4</v>
      </c>
    </row>
    <row r="219" spans="50:94" ht="20.25" x14ac:dyDescent="0.25">
      <c r="AX219" s="105" t="s">
        <v>387</v>
      </c>
      <c r="AY219" s="106" t="s">
        <v>20</v>
      </c>
      <c r="AZ219" s="121" t="s">
        <v>388</v>
      </c>
      <c r="BA219" s="128"/>
      <c r="BB219" s="92"/>
      <c r="BC219" s="92"/>
      <c r="BD219" s="92"/>
      <c r="BE219" s="92"/>
      <c r="BF219" s="92"/>
      <c r="BG219" s="92"/>
      <c r="BH219" s="79"/>
      <c r="BJ219" s="92"/>
      <c r="BK219" s="92"/>
      <c r="BL219" s="128" t="s">
        <v>76</v>
      </c>
      <c r="BM219" s="92">
        <v>3</v>
      </c>
      <c r="BN219" s="92" t="s">
        <v>451</v>
      </c>
      <c r="BO219" s="92">
        <v>4</v>
      </c>
      <c r="BP219" s="79"/>
      <c r="BQ219" s="128"/>
      <c r="BR219" s="92"/>
      <c r="BS219" s="92"/>
      <c r="BT219" s="92"/>
      <c r="BU219" s="92"/>
      <c r="BV219" s="92"/>
      <c r="BW219" s="92"/>
      <c r="BX219" s="79"/>
      <c r="BY219" s="128"/>
      <c r="BZ219" s="92"/>
      <c r="CA219" s="92"/>
      <c r="CB219" s="92"/>
      <c r="CC219" s="92"/>
      <c r="CD219" s="92"/>
      <c r="CE219" s="92"/>
      <c r="CF219" s="79"/>
      <c r="CG219" s="92" t="s">
        <v>75</v>
      </c>
      <c r="CH219" s="92" t="s">
        <v>450</v>
      </c>
      <c r="CI219" s="92"/>
      <c r="CJ219" s="92"/>
      <c r="CK219" s="92" t="s">
        <v>449</v>
      </c>
      <c r="CL219" s="92">
        <v>4</v>
      </c>
      <c r="CM219" s="92">
        <v>3</v>
      </c>
      <c r="CN219" s="79"/>
      <c r="CO219" s="92"/>
      <c r="CP219" s="49">
        <f t="shared" si="21"/>
        <v>9</v>
      </c>
    </row>
    <row r="220" spans="50:94" ht="20.25" x14ac:dyDescent="0.25">
      <c r="AX220" s="101" t="s">
        <v>389</v>
      </c>
      <c r="AY220" s="102" t="s">
        <v>21</v>
      </c>
      <c r="AZ220" s="119" t="s">
        <v>390</v>
      </c>
      <c r="BA220" s="128"/>
      <c r="BB220" s="92"/>
      <c r="BC220" s="92">
        <v>4</v>
      </c>
      <c r="BD220" s="92" t="s">
        <v>427</v>
      </c>
      <c r="BE220" s="92">
        <v>4</v>
      </c>
      <c r="BF220" s="92">
        <v>4</v>
      </c>
      <c r="BG220" s="92">
        <v>4</v>
      </c>
      <c r="BH220" s="79"/>
      <c r="BI220" s="128"/>
      <c r="BJ220" s="92"/>
      <c r="BK220" s="92" t="s">
        <v>74</v>
      </c>
      <c r="BL220" s="92"/>
      <c r="BM220" s="92"/>
      <c r="BN220" s="92"/>
      <c r="BO220" s="92"/>
      <c r="BP220" s="79"/>
      <c r="BQ220" s="128"/>
      <c r="BR220" s="92"/>
      <c r="BS220" s="92"/>
      <c r="BT220" s="92"/>
      <c r="BU220" s="92"/>
      <c r="BV220" s="92"/>
      <c r="BW220" s="92"/>
      <c r="BX220" s="79"/>
      <c r="BY220" s="128">
        <v>4</v>
      </c>
      <c r="BZ220" s="92">
        <v>4</v>
      </c>
      <c r="CA220" s="92">
        <v>4</v>
      </c>
      <c r="CB220" s="92" t="s">
        <v>427</v>
      </c>
      <c r="CC220" s="92" t="s">
        <v>426</v>
      </c>
      <c r="CD220" s="92" t="s">
        <v>426</v>
      </c>
      <c r="CE220" s="92" t="s">
        <v>426</v>
      </c>
      <c r="CF220" s="79"/>
      <c r="CG220" s="128"/>
      <c r="CH220" s="92"/>
      <c r="CI220" s="92"/>
      <c r="CJ220" s="92"/>
      <c r="CK220" s="92"/>
      <c r="CL220" s="92"/>
      <c r="CM220" s="92"/>
      <c r="CN220" s="79"/>
      <c r="CO220" s="92"/>
      <c r="CP220" s="49">
        <f t="shared" si="21"/>
        <v>13</v>
      </c>
    </row>
    <row r="221" spans="50:94" ht="21" thickBot="1" x14ac:dyDescent="0.3">
      <c r="AX221" s="103" t="s">
        <v>391</v>
      </c>
      <c r="AY221" s="104" t="s">
        <v>22</v>
      </c>
      <c r="AZ221" s="120" t="s">
        <v>392</v>
      </c>
      <c r="BA221" s="128"/>
      <c r="BB221" s="92"/>
      <c r="BC221" s="92"/>
      <c r="BD221" s="92" t="s">
        <v>427</v>
      </c>
      <c r="BE221" s="92"/>
      <c r="BF221" s="92"/>
      <c r="BG221" s="92"/>
      <c r="BH221" s="79"/>
      <c r="BI221" s="128"/>
      <c r="BJ221" s="92"/>
      <c r="BK221" s="92"/>
      <c r="BL221" s="92"/>
      <c r="BM221" s="92"/>
      <c r="BN221" s="92"/>
      <c r="BO221" s="92"/>
      <c r="BP221" s="79"/>
      <c r="BQ221" s="128"/>
      <c r="BR221" s="92"/>
      <c r="BS221" s="92"/>
      <c r="BT221" s="92"/>
      <c r="BV221" s="92"/>
      <c r="BW221" s="92"/>
      <c r="BX221" s="79"/>
      <c r="BY221" s="128"/>
      <c r="BZ221" s="92"/>
      <c r="CA221" s="92"/>
      <c r="CB221" s="92" t="s">
        <v>427</v>
      </c>
      <c r="CC221" s="92"/>
      <c r="CD221" s="92"/>
      <c r="CE221" s="92"/>
      <c r="CF221" s="79"/>
      <c r="CG221" s="128"/>
      <c r="CH221" s="92"/>
      <c r="CI221" s="92"/>
      <c r="CJ221" s="92"/>
      <c r="CK221" s="92"/>
      <c r="CL221" s="92"/>
      <c r="CM221" s="92"/>
      <c r="CN221" s="79"/>
      <c r="CO221" s="92"/>
      <c r="CP221" s="49">
        <f t="shared" si="21"/>
        <v>2</v>
      </c>
    </row>
    <row r="222" spans="50:94" ht="20.25" x14ac:dyDescent="0.25">
      <c r="AX222" s="105" t="s">
        <v>393</v>
      </c>
      <c r="AY222" s="106" t="s">
        <v>7</v>
      </c>
      <c r="AZ222" s="121" t="s">
        <v>394</v>
      </c>
      <c r="BA222" s="128" t="s">
        <v>451</v>
      </c>
      <c r="BB222" s="92" t="s">
        <v>449</v>
      </c>
      <c r="BC222" s="92">
        <v>4</v>
      </c>
      <c r="BD222" s="92"/>
      <c r="BE222" s="92"/>
      <c r="BF222" s="92">
        <v>4</v>
      </c>
      <c r="BG222" s="92">
        <v>4</v>
      </c>
      <c r="BH222" s="79"/>
      <c r="BI222" s="128"/>
      <c r="BJ222" s="92"/>
      <c r="BK222" s="49" t="s">
        <v>77</v>
      </c>
      <c r="BM222" s="92" t="s">
        <v>426</v>
      </c>
      <c r="BN222" s="92" t="s">
        <v>454</v>
      </c>
      <c r="BO222" s="92"/>
      <c r="BP222" s="79"/>
      <c r="BQ222" s="128">
        <v>4</v>
      </c>
      <c r="BR222" s="92"/>
      <c r="BS222" s="92"/>
      <c r="BT222" s="92"/>
      <c r="BU222" s="92"/>
      <c r="BV222" s="92"/>
      <c r="BW222" s="92"/>
      <c r="BX222" s="79"/>
      <c r="BY222" s="128">
        <v>4</v>
      </c>
      <c r="BZ222" s="92">
        <v>4</v>
      </c>
      <c r="CA222" s="92">
        <v>4</v>
      </c>
      <c r="CB222" s="92"/>
      <c r="CC222" s="92" t="s">
        <v>75</v>
      </c>
      <c r="CD222" s="92" t="s">
        <v>450</v>
      </c>
      <c r="CE222" s="92" t="s">
        <v>453</v>
      </c>
      <c r="CF222" s="79"/>
      <c r="CG222" s="128" t="s">
        <v>426</v>
      </c>
      <c r="CH222" s="92"/>
      <c r="CI222" s="92" t="s">
        <v>76</v>
      </c>
      <c r="CJ222" s="92" t="s">
        <v>426</v>
      </c>
      <c r="CK222" s="92">
        <v>4</v>
      </c>
      <c r="CL222" s="92" t="s">
        <v>427</v>
      </c>
      <c r="CM222" s="92" t="s">
        <v>427</v>
      </c>
      <c r="CN222" s="79"/>
      <c r="CO222" s="92"/>
      <c r="CP222" s="49">
        <f>COUNTA(BA222:CN222)</f>
        <v>21</v>
      </c>
    </row>
    <row r="223" spans="50:94" ht="20.25" x14ac:dyDescent="0.25">
      <c r="AX223" s="101" t="s">
        <v>395</v>
      </c>
      <c r="AY223" s="102" t="s">
        <v>396</v>
      </c>
      <c r="AZ223" s="119" t="s">
        <v>394</v>
      </c>
      <c r="BA223" s="128"/>
      <c r="BC223" s="92"/>
      <c r="BD223" s="92"/>
      <c r="BE223" s="92"/>
      <c r="BF223" s="92"/>
      <c r="BG223" s="92" t="s">
        <v>458</v>
      </c>
      <c r="BH223" s="79"/>
      <c r="BI223" s="128"/>
      <c r="BJ223" s="92"/>
      <c r="BM223" s="92"/>
      <c r="BN223" s="92"/>
      <c r="BO223" s="92"/>
      <c r="BP223" s="79"/>
      <c r="BQ223" s="128"/>
      <c r="BR223" s="92"/>
      <c r="BS223" s="92"/>
      <c r="BT223" s="92"/>
      <c r="BU223" s="92"/>
      <c r="BV223" s="92"/>
      <c r="BW223" s="92"/>
      <c r="BX223" s="79"/>
      <c r="BY223" s="128"/>
      <c r="BZ223" s="92"/>
      <c r="CA223" s="92"/>
      <c r="CB223" s="92"/>
      <c r="CD223" s="92"/>
      <c r="CE223" s="92"/>
      <c r="CF223" s="79"/>
      <c r="CG223" s="128"/>
      <c r="CH223" s="92"/>
      <c r="CI223" s="92"/>
      <c r="CJ223" s="92"/>
      <c r="CK223" s="92"/>
      <c r="CL223" s="92"/>
      <c r="CM223" s="92" t="s">
        <v>459</v>
      </c>
      <c r="CN223" s="79"/>
      <c r="CO223" s="92"/>
      <c r="CP223" s="49">
        <f t="shared" si="21"/>
        <v>2</v>
      </c>
    </row>
    <row r="224" spans="50:94" ht="20.25" x14ac:dyDescent="0.25">
      <c r="AX224" s="101" t="s">
        <v>395</v>
      </c>
      <c r="AY224" s="102" t="s">
        <v>7</v>
      </c>
      <c r="AZ224" s="119" t="s">
        <v>394</v>
      </c>
      <c r="BA224" s="128" t="s">
        <v>449</v>
      </c>
      <c r="BB224" s="92"/>
      <c r="BC224" s="92">
        <v>4</v>
      </c>
      <c r="BD224" s="92" t="s">
        <v>427</v>
      </c>
      <c r="BE224" s="92" t="s">
        <v>451</v>
      </c>
      <c r="BF224" s="92" t="s">
        <v>427</v>
      </c>
      <c r="BG224" s="92"/>
      <c r="BH224" s="79"/>
      <c r="BI224" s="128"/>
      <c r="BJ224" s="92"/>
      <c r="BK224" s="92" t="s">
        <v>77</v>
      </c>
      <c r="BM224" s="92"/>
      <c r="BN224" s="92" t="s">
        <v>454</v>
      </c>
      <c r="BO224" s="92">
        <v>4</v>
      </c>
      <c r="BP224" s="79"/>
      <c r="BQ224" s="128"/>
      <c r="BR224" s="92"/>
      <c r="BS224" s="92"/>
      <c r="BT224" s="92"/>
      <c r="BU224" s="92"/>
      <c r="BV224" s="92"/>
      <c r="BW224" s="92"/>
      <c r="BX224" s="79"/>
      <c r="BY224" s="128">
        <v>4</v>
      </c>
      <c r="BZ224" s="92">
        <v>4</v>
      </c>
      <c r="CA224" s="92">
        <v>4</v>
      </c>
      <c r="CB224" s="92" t="s">
        <v>427</v>
      </c>
      <c r="CC224" s="92" t="s">
        <v>75</v>
      </c>
      <c r="CD224" s="92" t="s">
        <v>450</v>
      </c>
      <c r="CE224" s="92" t="s">
        <v>453</v>
      </c>
      <c r="CF224" s="79"/>
      <c r="CG224" s="128" t="s">
        <v>427</v>
      </c>
      <c r="CH224" s="92"/>
      <c r="CI224" s="92" t="s">
        <v>76</v>
      </c>
      <c r="CJ224" s="92" t="s">
        <v>426</v>
      </c>
      <c r="CK224" s="92"/>
      <c r="CL224" s="92">
        <v>4</v>
      </c>
      <c r="CN224" s="79"/>
      <c r="CO224" s="92"/>
      <c r="CP224" s="49">
        <f t="shared" si="21"/>
        <v>19</v>
      </c>
    </row>
    <row r="225" spans="50:94" ht="21" thickBot="1" x14ac:dyDescent="0.3">
      <c r="AX225" s="103" t="s">
        <v>397</v>
      </c>
      <c r="AY225" s="104" t="s">
        <v>23</v>
      </c>
      <c r="AZ225" s="120" t="s">
        <v>398</v>
      </c>
      <c r="BA225" s="128"/>
      <c r="BB225" s="92"/>
      <c r="BC225" s="92"/>
      <c r="BD225" s="92"/>
      <c r="BE225" s="92"/>
      <c r="BF225" s="92"/>
      <c r="BG225" s="92"/>
      <c r="BH225" s="79"/>
      <c r="BI225" s="128"/>
      <c r="BJ225" s="92"/>
      <c r="BK225" s="92"/>
      <c r="BL225" s="92"/>
      <c r="BM225" s="92"/>
      <c r="BN225" s="92"/>
      <c r="BO225" s="92"/>
      <c r="BP225" s="79"/>
      <c r="BQ225" s="128"/>
      <c r="BR225" s="92"/>
      <c r="BS225" s="92"/>
      <c r="BT225" s="92"/>
      <c r="BU225" s="92"/>
      <c r="BV225" s="92"/>
      <c r="BW225" s="92"/>
      <c r="BX225" s="79"/>
      <c r="BY225" s="128"/>
      <c r="BZ225" s="92"/>
      <c r="CA225" s="92"/>
      <c r="CB225" s="92"/>
      <c r="CC225" s="92"/>
      <c r="CD225" s="92"/>
      <c r="CE225" s="92"/>
      <c r="CF225" s="79"/>
      <c r="CG225" s="128"/>
      <c r="CH225" s="92"/>
      <c r="CI225" s="92"/>
      <c r="CJ225" s="92"/>
      <c r="CK225" s="92"/>
      <c r="CL225" s="92"/>
      <c r="CM225" s="92"/>
      <c r="CN225" s="79"/>
      <c r="CO225" s="92"/>
      <c r="CP225" s="49">
        <f t="shared" si="21"/>
        <v>0</v>
      </c>
    </row>
    <row r="226" spans="50:94" ht="20.25" x14ac:dyDescent="0.25">
      <c r="AX226" s="105" t="s">
        <v>399</v>
      </c>
      <c r="AY226" s="106" t="s">
        <v>400</v>
      </c>
      <c r="AZ226" s="121" t="s">
        <v>401</v>
      </c>
      <c r="BA226" s="128"/>
      <c r="BB226" s="92"/>
      <c r="BD226" s="92"/>
      <c r="BE226" s="92" t="s">
        <v>456</v>
      </c>
      <c r="BF226" s="92" t="s">
        <v>434</v>
      </c>
      <c r="BG226" s="92" t="s">
        <v>433</v>
      </c>
      <c r="BH226" s="79"/>
      <c r="BI226" s="128" t="s">
        <v>435</v>
      </c>
      <c r="BJ226" s="92"/>
      <c r="BL226" s="49" t="s">
        <v>456</v>
      </c>
      <c r="BM226" s="92" t="s">
        <v>435</v>
      </c>
      <c r="BN226" s="92" t="s">
        <v>449</v>
      </c>
      <c r="BO226" s="92" t="s">
        <v>451</v>
      </c>
      <c r="BP226" s="79"/>
      <c r="BR226" s="75" t="s">
        <v>76</v>
      </c>
      <c r="BS226" s="92" t="s">
        <v>433</v>
      </c>
      <c r="BT226" s="92"/>
      <c r="BU226" s="92" t="s">
        <v>450</v>
      </c>
      <c r="BV226" s="92" t="s">
        <v>436</v>
      </c>
      <c r="BW226" s="92" t="s">
        <v>434</v>
      </c>
      <c r="BX226" s="79"/>
      <c r="CA226" s="92" t="s">
        <v>435</v>
      </c>
      <c r="CB226" s="92" t="s">
        <v>450</v>
      </c>
      <c r="CC226" s="49" t="s">
        <v>449</v>
      </c>
      <c r="CD226" s="92" t="s">
        <v>437</v>
      </c>
      <c r="CE226" s="92"/>
      <c r="CF226" s="79"/>
      <c r="CG226" s="128" t="s">
        <v>435</v>
      </c>
      <c r="CH226" s="92" t="s">
        <v>436</v>
      </c>
      <c r="CJ226" s="92" t="s">
        <v>76</v>
      </c>
      <c r="CK226" s="92" t="s">
        <v>436</v>
      </c>
      <c r="CL226" s="92"/>
      <c r="CM226" s="92"/>
      <c r="CN226" s="79"/>
      <c r="CO226" s="92"/>
      <c r="CP226" s="49">
        <f t="shared" si="21"/>
        <v>21</v>
      </c>
    </row>
    <row r="227" spans="50:94" ht="21" thickBot="1" x14ac:dyDescent="0.3">
      <c r="AX227" s="103" t="s">
        <v>402</v>
      </c>
      <c r="AY227" s="104" t="s">
        <v>400</v>
      </c>
      <c r="AZ227" s="120" t="s">
        <v>401</v>
      </c>
      <c r="BA227" s="128"/>
      <c r="BB227" s="92"/>
      <c r="BD227" s="92" t="s">
        <v>434</v>
      </c>
      <c r="BE227" s="92" t="s">
        <v>456</v>
      </c>
      <c r="BF227" s="92" t="s">
        <v>436</v>
      </c>
      <c r="BG227" s="92" t="s">
        <v>433</v>
      </c>
      <c r="BH227" s="79"/>
      <c r="BI227" s="128" t="s">
        <v>435</v>
      </c>
      <c r="BJ227" s="92"/>
      <c r="BL227" s="49" t="s">
        <v>456</v>
      </c>
      <c r="BM227" s="92" t="s">
        <v>435</v>
      </c>
      <c r="BN227" s="92" t="s">
        <v>449</v>
      </c>
      <c r="BO227" s="92" t="s">
        <v>451</v>
      </c>
      <c r="BP227" s="79"/>
      <c r="BQ227" s="49" t="s">
        <v>434</v>
      </c>
      <c r="BR227" s="75" t="s">
        <v>76</v>
      </c>
      <c r="BS227" s="92" t="s">
        <v>433</v>
      </c>
      <c r="BT227" s="92"/>
      <c r="BU227" s="92" t="s">
        <v>450</v>
      </c>
      <c r="BV227" s="92"/>
      <c r="BW227" s="92" t="s">
        <v>436</v>
      </c>
      <c r="BX227" s="79"/>
      <c r="CA227" s="92" t="s">
        <v>435</v>
      </c>
      <c r="CB227" s="92" t="s">
        <v>450</v>
      </c>
      <c r="CC227" s="49" t="s">
        <v>449</v>
      </c>
      <c r="CD227" s="92" t="s">
        <v>437</v>
      </c>
      <c r="CE227" s="92"/>
      <c r="CF227" s="79"/>
      <c r="CG227" s="128" t="s">
        <v>435</v>
      </c>
      <c r="CH227" s="92" t="s">
        <v>434</v>
      </c>
      <c r="CJ227" s="92" t="s">
        <v>76</v>
      </c>
      <c r="CK227" s="92" t="s">
        <v>434</v>
      </c>
      <c r="CL227" s="92"/>
      <c r="CM227" s="92"/>
      <c r="CN227" s="79"/>
      <c r="CO227" s="92"/>
      <c r="CP227" s="49">
        <f t="shared" si="21"/>
        <v>22</v>
      </c>
    </row>
    <row r="228" spans="50:94" ht="21" thickBot="1" x14ac:dyDescent="0.3">
      <c r="AX228" s="103" t="s">
        <v>403</v>
      </c>
      <c r="AY228" s="104" t="s">
        <v>404</v>
      </c>
      <c r="AZ228" s="120" t="s">
        <v>376</v>
      </c>
      <c r="BA228" s="129"/>
      <c r="BB228" s="97"/>
      <c r="BC228" s="97"/>
      <c r="BD228" s="97"/>
      <c r="BE228" s="97"/>
      <c r="BF228" s="97"/>
      <c r="BG228" s="97"/>
      <c r="BH228" s="98"/>
      <c r="BI228" s="129"/>
      <c r="BJ228" s="97"/>
      <c r="BK228" s="97"/>
      <c r="BL228" s="97"/>
      <c r="BM228" s="97"/>
      <c r="BN228" s="97"/>
      <c r="BO228" s="97"/>
      <c r="BP228" s="98"/>
      <c r="BR228" s="97"/>
      <c r="BS228" s="129">
        <v>3</v>
      </c>
      <c r="BT228" s="97"/>
      <c r="BU228" s="97"/>
      <c r="BV228" s="97"/>
      <c r="BW228" s="97"/>
      <c r="BX228" s="98"/>
      <c r="BY228" s="129"/>
      <c r="BZ228" s="97"/>
      <c r="CA228" s="97">
        <v>3</v>
      </c>
      <c r="CC228" s="97"/>
      <c r="CD228" s="97"/>
      <c r="CE228" s="97">
        <v>3</v>
      </c>
      <c r="CF228" s="98"/>
      <c r="CG228" s="129"/>
      <c r="CH228" s="97"/>
      <c r="CI228" s="97"/>
      <c r="CJ228" s="97"/>
      <c r="CK228" s="97"/>
      <c r="CL228" s="97"/>
      <c r="CM228" s="97"/>
      <c r="CN228" s="98"/>
      <c r="CO228" s="92"/>
      <c r="CP228" s="49">
        <f t="shared" si="21"/>
        <v>3</v>
      </c>
    </row>
  </sheetData>
  <autoFilter ref="A5:CP228"/>
  <sortState ref="A6:CT84">
    <sortCondition ref="A6:A84"/>
    <sortCondition ref="C6:C84"/>
  </sortState>
  <mergeCells count="55">
    <mergeCell ref="BA85:BH85"/>
    <mergeCell ref="BI85:BP85"/>
    <mergeCell ref="BQ85:BX85"/>
    <mergeCell ref="BY85:CF85"/>
    <mergeCell ref="CG85:CN85"/>
    <mergeCell ref="BA4:BH4"/>
    <mergeCell ref="BI4:BP4"/>
    <mergeCell ref="BQ4:BX4"/>
    <mergeCell ref="BY4:CF4"/>
    <mergeCell ref="CG4:CN4"/>
    <mergeCell ref="AZ85:AZ86"/>
    <mergeCell ref="AZ112:AZ113"/>
    <mergeCell ref="AZ137:AZ138"/>
    <mergeCell ref="AZ159:AZ160"/>
    <mergeCell ref="AK1:AK3"/>
    <mergeCell ref="AL1:AL3"/>
    <mergeCell ref="AT1:AY1"/>
    <mergeCell ref="AZ1:AZ3"/>
    <mergeCell ref="AM1:AM3"/>
    <mergeCell ref="AN1:AR1"/>
    <mergeCell ref="AS1:AS3"/>
    <mergeCell ref="AO2:AP2"/>
    <mergeCell ref="AQ2:AR2"/>
    <mergeCell ref="AY2:AY3"/>
    <mergeCell ref="AV2:AV3"/>
    <mergeCell ref="AW2:AW3"/>
    <mergeCell ref="AB1:AF1"/>
    <mergeCell ref="A1:B4"/>
    <mergeCell ref="C1:C4"/>
    <mergeCell ref="D1:E2"/>
    <mergeCell ref="F1:G2"/>
    <mergeCell ref="H1:I1"/>
    <mergeCell ref="J1:K1"/>
    <mergeCell ref="L1:P1"/>
    <mergeCell ref="Q1:U1"/>
    <mergeCell ref="V1:AA1"/>
    <mergeCell ref="X2:Y2"/>
    <mergeCell ref="H2:I2"/>
    <mergeCell ref="J2:K2"/>
    <mergeCell ref="AX2:AX3"/>
    <mergeCell ref="AT2:AT3"/>
    <mergeCell ref="AU2:AU3"/>
    <mergeCell ref="L2:M2"/>
    <mergeCell ref="N2:O2"/>
    <mergeCell ref="P2:P3"/>
    <mergeCell ref="Q2:R2"/>
    <mergeCell ref="S2:U2"/>
    <mergeCell ref="V2:W2"/>
    <mergeCell ref="AG1:AG3"/>
    <mergeCell ref="AJ1:AJ3"/>
    <mergeCell ref="Z2:AA2"/>
    <mergeCell ref="AB2:AC2"/>
    <mergeCell ref="AD2:AE2"/>
    <mergeCell ref="AH1:AH3"/>
    <mergeCell ref="AI1:AI3"/>
  </mergeCells>
  <conditionalFormatting sqref="BR209:XFD209 A1:XFD87 A192:CF192 A194:XFD194 A208:BX208 BZ208:XFD208 A228:XFD1048576 A226:BX227 CD195:XFD196 A195:CB196 CA226:XFD227 BS187:XFD187 BF187:BQ187 BF198:BQ198 A198:BD198 A201:BC201 BE201:BL201 BN201:BP201 A199:XFD200 A209:BD209 BF209:BP209 A210:BI210 A211:XFD211 BV214:XFD214 A206:BT206 CI190:XFD191 A191:CG191 CJ205:XFD205 A190:BX190 BZ190:CG190 A202:CJ202 BS198:XFD198 BV206:CJ206 CL206:XFD206 A213:XFD213 A212:BD212 A187:BD187 A218:XFD220 A221:BT221 BV221:XFD221 A225:XFD225 CN224:XFD224 CL201:XFD202 BR201:BX201 BZ201:CK201 BM222:XFD223 BM224:CL224 A222:BK224 A193:BX193 BK210:CB210 CD210:XFD210 CH192:XFD192 CI193:XFD193 BZ193:CG193 A203:XFD204 CD205:CG205 BX188:CB188 CD188:XFD188 A189:XFD189 BF205:CB205 A205:BD205 BE207:XFD207 A197:XFD197 A214:BD214 BG214:BT214 A215:BN215 A207:BB207 A188:BV188 BP215:XFD215 BP216:BR216 BT216:XFD216 A217:BU217 A216:BM216 BG212:BN212 BP212:XFD212 BW217:XFD217 A89:XFD100 A88:BM88 BO88:XFD88 A103:XFD103 A101:BM102 BO101:XFD102 A105:XFD118 A104:BM104 BO104:XFD104 A120:XFD123 A119:BM119 BO119:XFD119 A135:XFD147 A134:BM134 BO134:XFD134 A125:XFD133 A124:BM124 BO124:XFD124 A149:XFD186 A148:BM148 BO148:XFD148">
    <cfRule type="containsText" dxfId="4" priority="5" operator="containsText" text="2b">
      <formula>NOT(ISERROR(SEARCH("2b",A1)))</formula>
    </cfRule>
  </conditionalFormatting>
  <conditionalFormatting sqref="A1:XFD87 A208:BX208 BZ208:XFD208 A228:XFD1048576 A226:BX227 CD195:XFD196 A195:CB196 CA226:XFD227 BS187:XFD187 BF187:BQ187 BF198:BQ198 A198:BD198 A201:BC201 BE201:BP201 A199:XFD200 A209:BD209 BF209:XFD209 A210:BI210 A211:XFD211 BV214:XFD214 A206:BT206 A191:XFD192 CI190:XFD190 CJ205:XFD205 A190:BX190 BZ190:CG190 A202:CJ202 BS198:XFD198 BV206:CJ206 CL206:XFD206 A213:XFD213 A212:BD212 A187:BD187 A218:XFD220 A221:BT221 BV221:XFD221 A225:XFD225 CN224:XFD224 CL201:XFD202 BR201:BX201 BZ201:CK201 BM222:XFD223 BM224:CL224 A222:BK224 A194:XFD194 A193:BX193 BK210:CB210 CD210:XFD210 CI193:XFD193 BZ193:CG193 A203:XFD204 CD205:CG205 CD188:XFD188 A189:XFD189 BF205:CB205 A205:BD205 BE207:XFD207 A197:XFD197 A214:BD214 BG214:BT214 A215:XFD215 A207:BB207 A188:CB188 BP216:BR216 BT216:XFD216 A217:BU217 A216:BM216 BG212:BN212 BP212:XFD212 BW217:XFD217 A89:XFD100 A88:BM88 BO88:XFD88 A103:XFD103 A101:BM102 BO101:XFD102 A105:XFD118 A104:BM104 BO104:XFD104 A120:XFD123 A119:BM119 BO119:XFD119 A135:XFD147 A134:BM134 BO134:XFD134 A125:XFD133 A124:BM124 BO124:XFD124 A149:XFD186 A148:BM148 BO148:XFD148">
    <cfRule type="containsText" dxfId="3" priority="4" operator="containsText" text="2b">
      <formula>NOT(ISERROR(SEARCH("2b",A1)))</formula>
    </cfRule>
  </conditionalFormatting>
  <conditionalFormatting sqref="A1:XFD87 A206:CJ206 CL206:XFD206 A208:XFD209 A212:BD212 A221:BT221 BV221:XFD221 A225:XFD1048576 CN224:XFD224 A202:XFD202 BM222:XFD223 BM224:CL224 A222:BK224 A201:BP201 BR201:XFD201 A193:BX193 A211:XFD211 A210:CB210 CD210:XFD210 CI193:XFD193 BZ193:CG193 CD203:XFD205 A203:CC204 CD188:XFD188 A189:XFD192 BF205:CB205 A205:BD205 BE207:XFD207 A194:XFD200 A213:XFD213 A214:BD214 BG214:XFD214 A215:XFD215 A207:BB207 A188:CB188 BP216:BR216 BT216:XFD216 A216:BM216 BG212:BN212 BP212:XFD212 A217:XFD220 A89:XFD100 A88:BM88 BO88:XFD88 A103:XFD103 A101:BM102 BO101:XFD102 A105:XFD118 A104:BM104 BO104:XFD104 A120:XFD123 A119:BM119 BO119:XFD119 A135:XFD147 A134:BM134 BO134:XFD134 A125:XFD133 A124:BM124 BO124:XFD124 A149:XFD187 A148:BM148 BO148:XFD148">
    <cfRule type="containsText" dxfId="2" priority="2" operator="containsText" text="2a">
      <formula>NOT(ISERROR(SEARCH("2a",A1)))</formula>
    </cfRule>
    <cfRule type="containsText" dxfId="1" priority="3" operator="containsText" text="2c">
      <formula>NOT(ISERROR(SEARCH("2c",A1)))</formula>
    </cfRule>
  </conditionalFormatting>
  <conditionalFormatting sqref="A1:XFD87 A89:XFD100 A88:BM88 BO88:XFD88 A103:XFD103 A101:BM102 BO101:XFD102 A105:XFD118 A104:BM104 BO104:XFD104 A120:XFD123 A119:BM119 BO119:XFD119 A135:XFD147 A134:BM134 BO134:XFD134 A125:XFD133 A124:BM124 BO124:XFD124 A149:XFD1048576 A148:BM148 BO148:XFD148">
    <cfRule type="containsText" dxfId="0" priority="1" operator="containsText" text="ST">
      <formula>NOT(ISERROR(SEARCH("ST",A1)))</formula>
    </cfRule>
  </conditionalFormatting>
  <pageMargins left="0.70866141732283472" right="0.70866141732283472" top="0.74803149606299213" bottom="0.74803149606299213" header="0.31496062992125984" footer="0.31496062992125984"/>
  <pageSetup paperSize="8" scale="2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08"/>
  <sheetViews>
    <sheetView tabSelected="1" topLeftCell="A32" zoomScale="40" zoomScaleNormal="40" workbookViewId="0">
      <selection activeCell="A80" sqref="A80"/>
    </sheetView>
  </sheetViews>
  <sheetFormatPr defaultRowHeight="20.25" x14ac:dyDescent="0.3"/>
  <cols>
    <col min="1" max="1" width="31.5703125" style="195" customWidth="1"/>
    <col min="2" max="2" width="15.7109375" style="195" customWidth="1"/>
    <col min="3" max="3" width="26.5703125" style="209" customWidth="1"/>
    <col min="4" max="43" width="9" style="210" customWidth="1"/>
    <col min="44" max="44" width="18.140625" style="194" customWidth="1"/>
    <col min="45" max="45" width="10" style="194" customWidth="1"/>
    <col min="46" max="46" width="29.5703125" style="194" customWidth="1"/>
    <col min="47" max="47" width="26.85546875" style="194" customWidth="1"/>
    <col min="48" max="48" width="5.5703125" style="194" customWidth="1"/>
    <col min="49" max="16384" width="9.140625" style="195"/>
  </cols>
  <sheetData>
    <row r="1" spans="1:48" ht="50.25" customHeight="1" x14ac:dyDescent="0.3">
      <c r="A1" s="245" t="s">
        <v>504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</row>
    <row r="2" spans="1:48" ht="58.5" customHeight="1" thickBot="1" x14ac:dyDescent="0.35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</row>
    <row r="3" spans="1:48" s="197" customFormat="1" ht="29.25" customHeight="1" x14ac:dyDescent="0.25">
      <c r="A3" s="246" t="s">
        <v>468</v>
      </c>
      <c r="B3" s="248" t="s">
        <v>469</v>
      </c>
      <c r="C3" s="250" t="s">
        <v>470</v>
      </c>
      <c r="D3" s="252" t="s">
        <v>471</v>
      </c>
      <c r="E3" s="253"/>
      <c r="F3" s="253"/>
      <c r="G3" s="253"/>
      <c r="H3" s="253"/>
      <c r="I3" s="253"/>
      <c r="J3" s="253"/>
      <c r="K3" s="254"/>
      <c r="L3" s="252" t="s">
        <v>472</v>
      </c>
      <c r="M3" s="253"/>
      <c r="N3" s="253"/>
      <c r="O3" s="253"/>
      <c r="P3" s="253"/>
      <c r="Q3" s="253"/>
      <c r="R3" s="253"/>
      <c r="S3" s="254"/>
      <c r="T3" s="252" t="s">
        <v>473</v>
      </c>
      <c r="U3" s="253"/>
      <c r="V3" s="253"/>
      <c r="W3" s="253"/>
      <c r="X3" s="253"/>
      <c r="Y3" s="253"/>
      <c r="Z3" s="253"/>
      <c r="AA3" s="254"/>
      <c r="AB3" s="252" t="s">
        <v>474</v>
      </c>
      <c r="AC3" s="253"/>
      <c r="AD3" s="253"/>
      <c r="AE3" s="253"/>
      <c r="AF3" s="253"/>
      <c r="AG3" s="253"/>
      <c r="AH3" s="253"/>
      <c r="AI3" s="254"/>
      <c r="AJ3" s="252" t="s">
        <v>475</v>
      </c>
      <c r="AK3" s="253"/>
      <c r="AL3" s="253"/>
      <c r="AM3" s="253"/>
      <c r="AN3" s="253"/>
      <c r="AO3" s="253"/>
      <c r="AP3" s="253"/>
      <c r="AQ3" s="254"/>
      <c r="AR3" s="196"/>
      <c r="AS3" s="255" t="s">
        <v>485</v>
      </c>
      <c r="AT3" s="256"/>
      <c r="AU3" s="257"/>
      <c r="AV3" s="196"/>
    </row>
    <row r="4" spans="1:48" s="197" customFormat="1" ht="29.25" customHeight="1" thickBot="1" x14ac:dyDescent="0.3">
      <c r="A4" s="247"/>
      <c r="B4" s="249"/>
      <c r="C4" s="251"/>
      <c r="D4" s="198">
        <v>1</v>
      </c>
      <c r="E4" s="199">
        <v>2</v>
      </c>
      <c r="F4" s="199">
        <v>3</v>
      </c>
      <c r="G4" s="199">
        <v>4</v>
      </c>
      <c r="H4" s="199">
        <v>5</v>
      </c>
      <c r="I4" s="199">
        <v>6</v>
      </c>
      <c r="J4" s="199">
        <v>7</v>
      </c>
      <c r="K4" s="200">
        <v>8</v>
      </c>
      <c r="L4" s="198">
        <v>1</v>
      </c>
      <c r="M4" s="199">
        <v>2</v>
      </c>
      <c r="N4" s="199">
        <v>3</v>
      </c>
      <c r="O4" s="199">
        <v>4</v>
      </c>
      <c r="P4" s="199">
        <v>5</v>
      </c>
      <c r="Q4" s="199">
        <v>6</v>
      </c>
      <c r="R4" s="199">
        <v>7</v>
      </c>
      <c r="S4" s="200">
        <v>8</v>
      </c>
      <c r="T4" s="198">
        <v>1</v>
      </c>
      <c r="U4" s="199">
        <v>2</v>
      </c>
      <c r="V4" s="199">
        <v>3</v>
      </c>
      <c r="W4" s="199">
        <v>4</v>
      </c>
      <c r="X4" s="199">
        <v>5</v>
      </c>
      <c r="Y4" s="199">
        <v>6</v>
      </c>
      <c r="Z4" s="199">
        <v>7</v>
      </c>
      <c r="AA4" s="200">
        <v>8</v>
      </c>
      <c r="AB4" s="198">
        <v>1</v>
      </c>
      <c r="AC4" s="199">
        <v>2</v>
      </c>
      <c r="AD4" s="199">
        <v>3</v>
      </c>
      <c r="AE4" s="199">
        <v>4</v>
      </c>
      <c r="AF4" s="199">
        <v>5</v>
      </c>
      <c r="AG4" s="199">
        <v>6</v>
      </c>
      <c r="AH4" s="199">
        <v>7</v>
      </c>
      <c r="AI4" s="200">
        <v>8</v>
      </c>
      <c r="AJ4" s="201">
        <v>1</v>
      </c>
      <c r="AK4" s="202">
        <v>2</v>
      </c>
      <c r="AL4" s="202">
        <v>3</v>
      </c>
      <c r="AM4" s="202">
        <v>4</v>
      </c>
      <c r="AN4" s="202">
        <v>5</v>
      </c>
      <c r="AO4" s="202">
        <v>6</v>
      </c>
      <c r="AP4" s="202">
        <v>7</v>
      </c>
      <c r="AQ4" s="203">
        <v>8</v>
      </c>
      <c r="AR4" s="196"/>
      <c r="AS4" s="258"/>
      <c r="AT4" s="259"/>
      <c r="AU4" s="260"/>
      <c r="AV4" s="196"/>
    </row>
    <row r="5" spans="1:48" ht="48" customHeight="1" thickBot="1" x14ac:dyDescent="0.35">
      <c r="A5" s="155" t="s">
        <v>476</v>
      </c>
      <c r="B5" s="102" t="s">
        <v>331</v>
      </c>
      <c r="C5" s="145" t="s">
        <v>463</v>
      </c>
      <c r="D5" s="157" t="s">
        <v>450</v>
      </c>
      <c r="E5" s="158" t="s">
        <v>451</v>
      </c>
      <c r="F5" s="158">
        <v>4</v>
      </c>
      <c r="G5" s="158" t="s">
        <v>77</v>
      </c>
      <c r="H5" s="158"/>
      <c r="I5" s="158"/>
      <c r="J5" s="158"/>
      <c r="K5" s="159"/>
      <c r="L5" s="157"/>
      <c r="M5" s="158"/>
      <c r="N5" s="158"/>
      <c r="O5" s="158"/>
      <c r="P5" s="158"/>
      <c r="Q5" s="158"/>
      <c r="R5" s="158"/>
      <c r="S5" s="158"/>
      <c r="T5" s="160" t="s">
        <v>449</v>
      </c>
      <c r="U5" s="161" t="s">
        <v>75</v>
      </c>
      <c r="V5" s="161" t="s">
        <v>76</v>
      </c>
      <c r="W5" s="161" t="s">
        <v>77</v>
      </c>
      <c r="X5" s="204"/>
      <c r="Y5" s="204"/>
      <c r="Z5" s="204"/>
      <c r="AA5" s="159"/>
      <c r="AB5" s="160">
        <v>4</v>
      </c>
      <c r="AC5" s="161">
        <v>4</v>
      </c>
      <c r="AD5" s="161"/>
      <c r="AE5" s="161"/>
      <c r="AF5" s="161"/>
      <c r="AG5" s="161"/>
      <c r="AH5" s="161"/>
      <c r="AI5" s="159"/>
      <c r="AJ5" s="157" t="s">
        <v>450</v>
      </c>
      <c r="AK5" s="158" t="s">
        <v>449</v>
      </c>
      <c r="AL5" s="158" t="s">
        <v>75</v>
      </c>
      <c r="AM5" s="158"/>
      <c r="AN5" s="158" t="s">
        <v>76</v>
      </c>
      <c r="AO5" s="158" t="s">
        <v>451</v>
      </c>
      <c r="AP5" s="158"/>
      <c r="AQ5" s="159"/>
    </row>
    <row r="6" spans="1:48" ht="29.25" customHeight="1" x14ac:dyDescent="0.3">
      <c r="A6" s="101" t="s">
        <v>332</v>
      </c>
      <c r="B6" s="102" t="s">
        <v>21</v>
      </c>
      <c r="C6" s="145" t="s">
        <v>333</v>
      </c>
      <c r="D6" s="162"/>
      <c r="E6" s="163"/>
      <c r="F6" s="163" t="s">
        <v>77</v>
      </c>
      <c r="G6" s="163"/>
      <c r="H6" s="164"/>
      <c r="I6" s="205"/>
      <c r="J6" s="163"/>
      <c r="K6" s="165"/>
      <c r="L6" s="162" t="s">
        <v>450</v>
      </c>
      <c r="M6" s="163" t="s">
        <v>75</v>
      </c>
      <c r="N6" s="163"/>
      <c r="O6" s="163"/>
      <c r="P6" s="163" t="s">
        <v>76</v>
      </c>
      <c r="Q6" s="163"/>
      <c r="R6" s="163"/>
      <c r="S6" s="163"/>
      <c r="T6" s="166"/>
      <c r="U6" s="164"/>
      <c r="V6" s="164"/>
      <c r="W6" s="164"/>
      <c r="X6" s="164"/>
      <c r="Y6" s="164"/>
      <c r="Z6" s="164"/>
      <c r="AA6" s="165"/>
      <c r="AB6" s="166"/>
      <c r="AC6" s="164"/>
      <c r="AD6" s="164"/>
      <c r="AE6" s="164" t="s">
        <v>449</v>
      </c>
      <c r="AF6" s="164"/>
      <c r="AG6" s="164"/>
      <c r="AH6" s="205"/>
      <c r="AI6" s="165"/>
      <c r="AJ6" s="162"/>
      <c r="AK6" s="163" t="s">
        <v>451</v>
      </c>
      <c r="AL6" s="163"/>
      <c r="AM6" s="163"/>
      <c r="AN6" s="163"/>
      <c r="AO6" s="163"/>
      <c r="AP6" s="163"/>
      <c r="AQ6" s="165"/>
      <c r="AS6" s="242">
        <v>1</v>
      </c>
      <c r="AT6" s="243" t="s">
        <v>486</v>
      </c>
      <c r="AU6" s="244"/>
    </row>
    <row r="7" spans="1:48" ht="29.25" customHeight="1" thickBot="1" x14ac:dyDescent="0.35">
      <c r="A7" s="103" t="s">
        <v>332</v>
      </c>
      <c r="B7" s="104" t="s">
        <v>28</v>
      </c>
      <c r="C7" s="146" t="s">
        <v>334</v>
      </c>
      <c r="D7" s="167"/>
      <c r="E7" s="168"/>
      <c r="F7" s="168"/>
      <c r="G7" s="168"/>
      <c r="H7" s="168"/>
      <c r="I7" s="163" t="s">
        <v>449</v>
      </c>
      <c r="J7" s="168" t="s">
        <v>451</v>
      </c>
      <c r="K7" s="169"/>
      <c r="L7" s="167"/>
      <c r="M7" s="168"/>
      <c r="N7" s="168" t="s">
        <v>76</v>
      </c>
      <c r="O7" s="168">
        <v>4</v>
      </c>
      <c r="P7" s="168"/>
      <c r="Q7" s="168" t="s">
        <v>77</v>
      </c>
      <c r="R7" s="168">
        <v>4</v>
      </c>
      <c r="S7" s="168"/>
      <c r="T7" s="170"/>
      <c r="U7" s="171"/>
      <c r="V7" s="171"/>
      <c r="W7" s="171"/>
      <c r="X7" s="171">
        <v>3</v>
      </c>
      <c r="Y7" s="171">
        <v>4</v>
      </c>
      <c r="Z7" s="171" t="s">
        <v>75</v>
      </c>
      <c r="AA7" s="169"/>
      <c r="AB7" s="170">
        <v>3</v>
      </c>
      <c r="AC7" s="171">
        <v>4</v>
      </c>
      <c r="AD7" s="171"/>
      <c r="AE7" s="171"/>
      <c r="AF7" s="171"/>
      <c r="AG7" s="206">
        <v>3</v>
      </c>
      <c r="AH7" s="171" t="s">
        <v>450</v>
      </c>
      <c r="AI7" s="169"/>
      <c r="AJ7" s="167"/>
      <c r="AK7" s="168"/>
      <c r="AL7" s="168"/>
      <c r="AM7" s="168"/>
      <c r="AN7" s="168"/>
      <c r="AO7" s="168"/>
      <c r="AP7" s="168"/>
      <c r="AQ7" s="169"/>
      <c r="AR7" s="207"/>
      <c r="AS7" s="234"/>
      <c r="AT7" s="237"/>
      <c r="AU7" s="238"/>
    </row>
    <row r="8" spans="1:48" ht="29.25" customHeight="1" x14ac:dyDescent="0.3">
      <c r="A8" s="105" t="s">
        <v>335</v>
      </c>
      <c r="B8" s="106" t="s">
        <v>26</v>
      </c>
      <c r="C8" s="147" t="s">
        <v>336</v>
      </c>
      <c r="D8" s="157" t="s">
        <v>76</v>
      </c>
      <c r="E8" s="158" t="s">
        <v>428</v>
      </c>
      <c r="F8" s="158" t="s">
        <v>480</v>
      </c>
      <c r="G8" s="158" t="s">
        <v>480</v>
      </c>
      <c r="H8" s="158" t="s">
        <v>426</v>
      </c>
      <c r="I8" s="158"/>
      <c r="J8" s="158"/>
      <c r="K8" s="159"/>
      <c r="L8" s="157" t="s">
        <v>76</v>
      </c>
      <c r="M8" s="158" t="s">
        <v>428</v>
      </c>
      <c r="N8" s="158" t="s">
        <v>428</v>
      </c>
      <c r="O8" s="158" t="s">
        <v>426</v>
      </c>
      <c r="P8" s="158" t="s">
        <v>480</v>
      </c>
      <c r="Q8" s="158" t="s">
        <v>482</v>
      </c>
      <c r="R8" s="158"/>
      <c r="S8" s="159"/>
      <c r="T8" s="158" t="s">
        <v>426</v>
      </c>
      <c r="U8" s="158" t="s">
        <v>426</v>
      </c>
      <c r="V8" s="158" t="s">
        <v>428</v>
      </c>
      <c r="W8" s="172" t="s">
        <v>480</v>
      </c>
      <c r="X8" s="172"/>
      <c r="Y8" s="172" t="s">
        <v>495</v>
      </c>
      <c r="Z8" s="172"/>
      <c r="AA8" s="173"/>
      <c r="AB8" s="160"/>
      <c r="AC8" s="161" t="s">
        <v>76</v>
      </c>
      <c r="AD8" s="161" t="s">
        <v>76</v>
      </c>
      <c r="AE8" s="161"/>
      <c r="AF8" s="161"/>
      <c r="AG8" s="161"/>
      <c r="AH8" s="161"/>
      <c r="AI8" s="159"/>
      <c r="AJ8" s="157" t="s">
        <v>76</v>
      </c>
      <c r="AK8" s="158"/>
      <c r="AL8" s="158" t="s">
        <v>428</v>
      </c>
      <c r="AM8" s="158" t="s">
        <v>480</v>
      </c>
      <c r="AN8" s="158" t="s">
        <v>426</v>
      </c>
      <c r="AO8" s="158"/>
      <c r="AP8" s="158"/>
      <c r="AQ8" s="159"/>
      <c r="AS8" s="233">
        <v>2</v>
      </c>
      <c r="AT8" s="235" t="s">
        <v>487</v>
      </c>
      <c r="AU8" s="236"/>
    </row>
    <row r="9" spans="1:48" ht="29.25" customHeight="1" x14ac:dyDescent="0.3">
      <c r="A9" s="101" t="s">
        <v>337</v>
      </c>
      <c r="B9" s="102" t="s">
        <v>26</v>
      </c>
      <c r="C9" s="145" t="s">
        <v>338</v>
      </c>
      <c r="D9" s="162"/>
      <c r="E9" s="163" t="s">
        <v>429</v>
      </c>
      <c r="F9" s="163" t="s">
        <v>479</v>
      </c>
      <c r="G9" s="163" t="s">
        <v>479</v>
      </c>
      <c r="H9" s="163" t="s">
        <v>426</v>
      </c>
      <c r="I9" s="164"/>
      <c r="J9" s="205"/>
      <c r="K9" s="165"/>
      <c r="L9" s="162"/>
      <c r="M9" s="163" t="s">
        <v>429</v>
      </c>
      <c r="N9" s="163" t="s">
        <v>429</v>
      </c>
      <c r="O9" s="163" t="s">
        <v>426</v>
      </c>
      <c r="P9" s="163" t="s">
        <v>479</v>
      </c>
      <c r="Q9" s="163" t="s">
        <v>429</v>
      </c>
      <c r="R9" s="163"/>
      <c r="S9" s="165"/>
      <c r="T9" s="163" t="s">
        <v>426</v>
      </c>
      <c r="U9" s="163" t="s">
        <v>426</v>
      </c>
      <c r="V9" s="163" t="s">
        <v>429</v>
      </c>
      <c r="W9" s="163" t="s">
        <v>479</v>
      </c>
      <c r="X9" s="163"/>
      <c r="Y9" s="163"/>
      <c r="Z9" s="163"/>
      <c r="AA9" s="165"/>
      <c r="AB9" s="166"/>
      <c r="AC9" s="164"/>
      <c r="AD9" s="164"/>
      <c r="AE9" s="164"/>
      <c r="AF9" s="164"/>
      <c r="AG9" s="164"/>
      <c r="AH9" s="164"/>
      <c r="AI9" s="165"/>
      <c r="AJ9" s="162"/>
      <c r="AK9" s="163"/>
      <c r="AL9" s="163" t="s">
        <v>429</v>
      </c>
      <c r="AM9" s="163" t="s">
        <v>479</v>
      </c>
      <c r="AN9" s="163" t="s">
        <v>426</v>
      </c>
      <c r="AO9" s="163"/>
      <c r="AP9" s="163"/>
      <c r="AQ9" s="165"/>
      <c r="AS9" s="234"/>
      <c r="AT9" s="237"/>
      <c r="AU9" s="238"/>
    </row>
    <row r="10" spans="1:48" ht="29.25" customHeight="1" x14ac:dyDescent="0.3">
      <c r="A10" s="101" t="s">
        <v>337</v>
      </c>
      <c r="B10" s="102" t="s">
        <v>27</v>
      </c>
      <c r="C10" s="145" t="s">
        <v>338</v>
      </c>
      <c r="D10" s="162"/>
      <c r="E10" s="163"/>
      <c r="F10" s="163"/>
      <c r="G10" s="163"/>
      <c r="H10" s="163"/>
      <c r="I10" s="164"/>
      <c r="J10" s="164" t="s">
        <v>501</v>
      </c>
      <c r="K10" s="165"/>
      <c r="L10" s="162"/>
      <c r="M10" s="163"/>
      <c r="N10" s="163"/>
      <c r="O10" s="163"/>
      <c r="P10" s="163"/>
      <c r="Q10" s="163"/>
      <c r="R10" s="163"/>
      <c r="S10" s="165"/>
      <c r="T10" s="163"/>
      <c r="U10" s="163"/>
      <c r="V10" s="163"/>
      <c r="W10" s="163"/>
      <c r="X10" s="163" t="s">
        <v>427</v>
      </c>
      <c r="Y10" s="163" t="s">
        <v>428</v>
      </c>
      <c r="Z10" s="163" t="s">
        <v>75</v>
      </c>
      <c r="AA10" s="165"/>
      <c r="AB10" s="166"/>
      <c r="AC10" s="164"/>
      <c r="AD10" s="164"/>
      <c r="AE10" s="164"/>
      <c r="AF10" s="164"/>
      <c r="AG10" s="164"/>
      <c r="AH10" s="164"/>
      <c r="AI10" s="165"/>
      <c r="AJ10" s="162"/>
      <c r="AK10" s="163"/>
      <c r="AL10" s="163"/>
      <c r="AM10" s="163"/>
      <c r="AN10" s="163"/>
      <c r="AO10" s="163"/>
      <c r="AP10" s="163"/>
      <c r="AQ10" s="165"/>
      <c r="AS10" s="233">
        <v>3</v>
      </c>
      <c r="AT10" s="235" t="s">
        <v>488</v>
      </c>
      <c r="AU10" s="236"/>
    </row>
    <row r="11" spans="1:48" ht="29.25" customHeight="1" x14ac:dyDescent="0.3">
      <c r="A11" s="101" t="s">
        <v>339</v>
      </c>
      <c r="B11" s="102" t="s">
        <v>26</v>
      </c>
      <c r="C11" s="145" t="s">
        <v>340</v>
      </c>
      <c r="D11" s="162" t="s">
        <v>75</v>
      </c>
      <c r="E11" s="163" t="s">
        <v>429</v>
      </c>
      <c r="F11" s="163" t="s">
        <v>478</v>
      </c>
      <c r="G11" s="163" t="s">
        <v>478</v>
      </c>
      <c r="H11" s="163" t="s">
        <v>426</v>
      </c>
      <c r="I11" s="163"/>
      <c r="J11" s="163"/>
      <c r="K11" s="165"/>
      <c r="L11" s="162" t="s">
        <v>75</v>
      </c>
      <c r="M11" s="163" t="s">
        <v>429</v>
      </c>
      <c r="N11" s="163" t="s">
        <v>429</v>
      </c>
      <c r="O11" s="163" t="s">
        <v>426</v>
      </c>
      <c r="P11" s="163" t="s">
        <v>478</v>
      </c>
      <c r="Q11" s="163" t="s">
        <v>429</v>
      </c>
      <c r="R11" s="163"/>
      <c r="S11" s="165"/>
      <c r="T11" s="163" t="s">
        <v>426</v>
      </c>
      <c r="U11" s="163" t="s">
        <v>426</v>
      </c>
      <c r="V11" s="163" t="s">
        <v>429</v>
      </c>
      <c r="W11" s="163" t="s">
        <v>478</v>
      </c>
      <c r="X11" s="163"/>
      <c r="Y11" s="163" t="s">
        <v>496</v>
      </c>
      <c r="Z11" s="163"/>
      <c r="AA11" s="165"/>
      <c r="AB11" s="166" t="s">
        <v>75</v>
      </c>
      <c r="AC11" s="164" t="s">
        <v>75</v>
      </c>
      <c r="AD11" s="164"/>
      <c r="AE11" s="164" t="s">
        <v>508</v>
      </c>
      <c r="AF11" s="164"/>
      <c r="AG11" s="164"/>
      <c r="AH11" s="164"/>
      <c r="AI11" s="165"/>
      <c r="AJ11" s="162"/>
      <c r="AK11" s="163" t="s">
        <v>75</v>
      </c>
      <c r="AL11" s="163" t="s">
        <v>429</v>
      </c>
      <c r="AM11" s="163" t="s">
        <v>478</v>
      </c>
      <c r="AN11" s="163" t="s">
        <v>426</v>
      </c>
      <c r="AO11" s="163"/>
      <c r="AP11" s="163"/>
      <c r="AQ11" s="165"/>
      <c r="AR11" s="195"/>
      <c r="AS11" s="234"/>
      <c r="AT11" s="237"/>
      <c r="AU11" s="238"/>
    </row>
    <row r="12" spans="1:48" ht="29.25" customHeight="1" thickBot="1" x14ac:dyDescent="0.35">
      <c r="A12" s="103" t="s">
        <v>341</v>
      </c>
      <c r="B12" s="104" t="s">
        <v>26</v>
      </c>
      <c r="C12" s="146" t="s">
        <v>342</v>
      </c>
      <c r="D12" s="167" t="s">
        <v>77</v>
      </c>
      <c r="E12" s="168" t="s">
        <v>429</v>
      </c>
      <c r="F12" s="168" t="s">
        <v>477</v>
      </c>
      <c r="G12" s="168" t="s">
        <v>477</v>
      </c>
      <c r="H12" s="168" t="s">
        <v>427</v>
      </c>
      <c r="I12" s="168"/>
      <c r="J12" s="168"/>
      <c r="K12" s="169"/>
      <c r="L12" s="167" t="s">
        <v>77</v>
      </c>
      <c r="M12" s="168" t="s">
        <v>429</v>
      </c>
      <c r="N12" s="168" t="s">
        <v>429</v>
      </c>
      <c r="O12" s="168" t="s">
        <v>427</v>
      </c>
      <c r="P12" s="168" t="s">
        <v>477</v>
      </c>
      <c r="Q12" s="168" t="s">
        <v>429</v>
      </c>
      <c r="R12" s="168"/>
      <c r="S12" s="169"/>
      <c r="T12" s="168" t="s">
        <v>427</v>
      </c>
      <c r="U12" s="168" t="s">
        <v>427</v>
      </c>
      <c r="V12" s="168" t="s">
        <v>429</v>
      </c>
      <c r="W12" s="174" t="s">
        <v>477</v>
      </c>
      <c r="X12" s="174"/>
      <c r="Y12" s="174" t="s">
        <v>459</v>
      </c>
      <c r="Z12" s="174"/>
      <c r="AA12" s="175"/>
      <c r="AB12" s="170"/>
      <c r="AC12" s="171" t="s">
        <v>77</v>
      </c>
      <c r="AD12" s="171" t="s">
        <v>77</v>
      </c>
      <c r="AE12" s="171"/>
      <c r="AF12" s="206"/>
      <c r="AG12" s="171"/>
      <c r="AH12" s="171"/>
      <c r="AI12" s="169"/>
      <c r="AJ12" s="167" t="s">
        <v>77</v>
      </c>
      <c r="AK12" s="168"/>
      <c r="AL12" s="168" t="s">
        <v>429</v>
      </c>
      <c r="AM12" s="168" t="s">
        <v>477</v>
      </c>
      <c r="AN12" s="168" t="s">
        <v>427</v>
      </c>
      <c r="AO12" s="168"/>
      <c r="AP12" s="168"/>
      <c r="AQ12" s="169"/>
      <c r="AS12" s="233">
        <v>4</v>
      </c>
      <c r="AT12" s="235" t="s">
        <v>489</v>
      </c>
      <c r="AU12" s="236"/>
    </row>
    <row r="13" spans="1:48" ht="29.25" customHeight="1" x14ac:dyDescent="0.3">
      <c r="A13" s="107" t="s">
        <v>343</v>
      </c>
      <c r="B13" s="106" t="s">
        <v>344</v>
      </c>
      <c r="C13" s="147" t="s">
        <v>345</v>
      </c>
      <c r="D13" s="157" t="s">
        <v>494</v>
      </c>
      <c r="E13" s="158" t="s">
        <v>77</v>
      </c>
      <c r="F13" s="158" t="s">
        <v>494</v>
      </c>
      <c r="G13" s="158" t="s">
        <v>424</v>
      </c>
      <c r="H13" s="158" t="s">
        <v>425</v>
      </c>
      <c r="I13" s="158"/>
      <c r="J13" s="158"/>
      <c r="K13" s="159"/>
      <c r="L13" s="157" t="s">
        <v>424</v>
      </c>
      <c r="M13" s="158" t="s">
        <v>494</v>
      </c>
      <c r="N13" s="158" t="s">
        <v>494</v>
      </c>
      <c r="O13" s="158" t="s">
        <v>451</v>
      </c>
      <c r="P13" s="158" t="s">
        <v>425</v>
      </c>
      <c r="Q13" s="158" t="s">
        <v>75</v>
      </c>
      <c r="R13" s="158"/>
      <c r="S13" s="158"/>
      <c r="T13" s="160"/>
      <c r="U13" s="161"/>
      <c r="V13" s="161" t="s">
        <v>75</v>
      </c>
      <c r="W13" s="161" t="s">
        <v>425</v>
      </c>
      <c r="X13" s="161" t="s">
        <v>494</v>
      </c>
      <c r="Y13" s="161"/>
      <c r="Z13" s="161" t="s">
        <v>77</v>
      </c>
      <c r="AA13" s="158"/>
      <c r="AB13" s="160"/>
      <c r="AC13" s="161"/>
      <c r="AD13" s="161" t="s">
        <v>75</v>
      </c>
      <c r="AE13" s="161" t="s">
        <v>77</v>
      </c>
      <c r="AF13" s="161" t="s">
        <v>451</v>
      </c>
      <c r="AG13" s="158" t="s">
        <v>494</v>
      </c>
      <c r="AH13" s="161"/>
      <c r="AI13" s="159"/>
      <c r="AJ13" s="176"/>
      <c r="AK13" s="158" t="s">
        <v>425</v>
      </c>
      <c r="AL13" s="158" t="s">
        <v>494</v>
      </c>
      <c r="AM13" s="158" t="s">
        <v>424</v>
      </c>
      <c r="AN13" s="158" t="s">
        <v>451</v>
      </c>
      <c r="AO13" s="158"/>
      <c r="AP13" s="158"/>
      <c r="AQ13" s="159"/>
      <c r="AS13" s="234"/>
      <c r="AT13" s="237"/>
      <c r="AU13" s="238"/>
    </row>
    <row r="14" spans="1:48" ht="29.25" customHeight="1" x14ac:dyDescent="0.3">
      <c r="A14" s="101" t="s">
        <v>346</v>
      </c>
      <c r="B14" s="102" t="s">
        <v>344</v>
      </c>
      <c r="C14" s="145" t="s">
        <v>347</v>
      </c>
      <c r="D14" s="162"/>
      <c r="E14" s="163" t="s">
        <v>77</v>
      </c>
      <c r="F14" s="163" t="s">
        <v>494</v>
      </c>
      <c r="G14" s="163" t="s">
        <v>424</v>
      </c>
      <c r="H14" s="163"/>
      <c r="I14" s="163"/>
      <c r="J14" s="163"/>
      <c r="K14" s="165"/>
      <c r="L14" s="162" t="s">
        <v>424</v>
      </c>
      <c r="M14" s="163" t="s">
        <v>494</v>
      </c>
      <c r="N14" s="163"/>
      <c r="O14" s="163" t="s">
        <v>450</v>
      </c>
      <c r="P14" s="163" t="s">
        <v>425</v>
      </c>
      <c r="Q14" s="163" t="s">
        <v>75</v>
      </c>
      <c r="R14" s="163"/>
      <c r="S14" s="163"/>
      <c r="T14" s="166"/>
      <c r="U14" s="164" t="s">
        <v>424</v>
      </c>
      <c r="V14" s="164" t="s">
        <v>75</v>
      </c>
      <c r="W14" s="164" t="s">
        <v>425</v>
      </c>
      <c r="X14" s="164" t="s">
        <v>494</v>
      </c>
      <c r="Y14" s="164" t="s">
        <v>449</v>
      </c>
      <c r="Z14" s="164" t="s">
        <v>77</v>
      </c>
      <c r="AA14" s="163"/>
      <c r="AB14" s="166"/>
      <c r="AC14" s="164" t="s">
        <v>449</v>
      </c>
      <c r="AD14" s="164" t="s">
        <v>75</v>
      </c>
      <c r="AE14" s="164" t="s">
        <v>77</v>
      </c>
      <c r="AF14" s="164" t="s">
        <v>450</v>
      </c>
      <c r="AG14" s="164"/>
      <c r="AH14" s="164"/>
      <c r="AI14" s="165"/>
      <c r="AJ14" s="177" t="s">
        <v>449</v>
      </c>
      <c r="AK14" s="163" t="s">
        <v>425</v>
      </c>
      <c r="AL14" s="163" t="s">
        <v>494</v>
      </c>
      <c r="AM14" s="163" t="s">
        <v>424</v>
      </c>
      <c r="AN14" s="163" t="s">
        <v>450</v>
      </c>
      <c r="AO14" s="163"/>
      <c r="AP14" s="163"/>
      <c r="AQ14" s="165"/>
      <c r="AR14" s="195"/>
      <c r="AS14" s="233">
        <v>5</v>
      </c>
      <c r="AT14" s="235" t="s">
        <v>490</v>
      </c>
      <c r="AU14" s="236"/>
    </row>
    <row r="15" spans="1:48" ht="29.25" customHeight="1" x14ac:dyDescent="0.3">
      <c r="A15" s="101" t="s">
        <v>348</v>
      </c>
      <c r="B15" s="102" t="s">
        <v>344</v>
      </c>
      <c r="C15" s="145" t="s">
        <v>349</v>
      </c>
      <c r="D15" s="162" t="s">
        <v>494</v>
      </c>
      <c r="E15" s="163" t="s">
        <v>76</v>
      </c>
      <c r="F15" s="163" t="s">
        <v>494</v>
      </c>
      <c r="G15" s="163" t="s">
        <v>424</v>
      </c>
      <c r="H15" s="163" t="s">
        <v>425</v>
      </c>
      <c r="I15" s="163"/>
      <c r="J15" s="163"/>
      <c r="K15" s="165"/>
      <c r="L15" s="162" t="s">
        <v>424</v>
      </c>
      <c r="M15" s="163" t="s">
        <v>494</v>
      </c>
      <c r="N15" s="163" t="s">
        <v>494</v>
      </c>
      <c r="O15" s="163" t="s">
        <v>450</v>
      </c>
      <c r="P15" s="163" t="s">
        <v>425</v>
      </c>
      <c r="Q15" s="163" t="s">
        <v>76</v>
      </c>
      <c r="R15" s="163"/>
      <c r="S15" s="163"/>
      <c r="T15" s="166"/>
      <c r="U15" s="164" t="s">
        <v>424</v>
      </c>
      <c r="V15" s="164"/>
      <c r="W15" s="164" t="s">
        <v>425</v>
      </c>
      <c r="X15" s="164"/>
      <c r="Y15" s="164" t="s">
        <v>449</v>
      </c>
      <c r="Z15" s="164"/>
      <c r="AA15" s="163"/>
      <c r="AB15" s="166"/>
      <c r="AC15" s="164" t="s">
        <v>449</v>
      </c>
      <c r="AD15" s="164"/>
      <c r="AE15" s="164" t="s">
        <v>76</v>
      </c>
      <c r="AF15" s="164" t="s">
        <v>450</v>
      </c>
      <c r="AG15" s="164" t="s">
        <v>494</v>
      </c>
      <c r="AH15" s="164"/>
      <c r="AI15" s="165"/>
      <c r="AJ15" s="177" t="s">
        <v>449</v>
      </c>
      <c r="AK15" s="163" t="s">
        <v>425</v>
      </c>
      <c r="AL15" s="163" t="s">
        <v>494</v>
      </c>
      <c r="AM15" s="163" t="s">
        <v>424</v>
      </c>
      <c r="AN15" s="163" t="s">
        <v>450</v>
      </c>
      <c r="AO15" s="163" t="s">
        <v>494</v>
      </c>
      <c r="AP15" s="163"/>
      <c r="AQ15" s="165"/>
      <c r="AR15" s="195"/>
      <c r="AS15" s="234"/>
      <c r="AT15" s="237"/>
      <c r="AU15" s="238"/>
    </row>
    <row r="16" spans="1:48" ht="29.25" customHeight="1" x14ac:dyDescent="0.3">
      <c r="A16" s="101" t="s">
        <v>481</v>
      </c>
      <c r="B16" s="102" t="s">
        <v>344</v>
      </c>
      <c r="C16" s="150" t="s">
        <v>503</v>
      </c>
      <c r="D16" s="162" t="s">
        <v>494</v>
      </c>
      <c r="E16" s="163" t="s">
        <v>76</v>
      </c>
      <c r="F16" s="163"/>
      <c r="G16" s="163"/>
      <c r="H16" s="163"/>
      <c r="I16" s="163"/>
      <c r="J16" s="163"/>
      <c r="K16" s="165"/>
      <c r="L16" s="162"/>
      <c r="M16" s="163"/>
      <c r="N16" s="163" t="s">
        <v>494</v>
      </c>
      <c r="O16" s="163" t="s">
        <v>451</v>
      </c>
      <c r="P16" s="163"/>
      <c r="Q16" s="163" t="s">
        <v>76</v>
      </c>
      <c r="R16" s="163"/>
      <c r="S16" s="163"/>
      <c r="T16" s="166"/>
      <c r="U16" s="164"/>
      <c r="V16" s="164"/>
      <c r="W16" s="164"/>
      <c r="X16" s="164"/>
      <c r="Y16" s="164"/>
      <c r="Z16" s="164"/>
      <c r="AA16" s="163"/>
      <c r="AB16" s="166"/>
      <c r="AC16" s="164"/>
      <c r="AD16" s="164"/>
      <c r="AE16" s="164" t="s">
        <v>76</v>
      </c>
      <c r="AF16" s="164" t="s">
        <v>451</v>
      </c>
      <c r="AG16" s="164" t="s">
        <v>494</v>
      </c>
      <c r="AH16" s="164"/>
      <c r="AI16" s="165"/>
      <c r="AJ16" s="177"/>
      <c r="AK16" s="163"/>
      <c r="AL16" s="163"/>
      <c r="AM16" s="163"/>
      <c r="AN16" s="163" t="s">
        <v>451</v>
      </c>
      <c r="AO16" s="163" t="s">
        <v>494</v>
      </c>
      <c r="AP16" s="163"/>
      <c r="AQ16" s="165"/>
      <c r="AS16" s="233">
        <v>6</v>
      </c>
      <c r="AT16" s="235" t="s">
        <v>491</v>
      </c>
      <c r="AU16" s="236"/>
    </row>
    <row r="17" spans="1:48" ht="29.25" customHeight="1" thickBot="1" x14ac:dyDescent="0.35">
      <c r="A17" s="103" t="s">
        <v>455</v>
      </c>
      <c r="B17" s="104" t="s">
        <v>331</v>
      </c>
      <c r="C17" s="146" t="s">
        <v>350</v>
      </c>
      <c r="D17" s="167" t="s">
        <v>450</v>
      </c>
      <c r="E17" s="168" t="s">
        <v>451</v>
      </c>
      <c r="F17" s="168">
        <v>4</v>
      </c>
      <c r="G17" s="168" t="s">
        <v>77</v>
      </c>
      <c r="H17" s="168"/>
      <c r="I17" s="168">
        <v>3</v>
      </c>
      <c r="J17" s="168"/>
      <c r="K17" s="169"/>
      <c r="L17" s="167"/>
      <c r="M17" s="168"/>
      <c r="N17" s="168"/>
      <c r="O17" s="168"/>
      <c r="P17" s="168"/>
      <c r="Q17" s="168">
        <v>3</v>
      </c>
      <c r="R17" s="168">
        <v>3</v>
      </c>
      <c r="S17" s="168"/>
      <c r="T17" s="170" t="s">
        <v>449</v>
      </c>
      <c r="U17" s="171" t="s">
        <v>75</v>
      </c>
      <c r="V17" s="171" t="s">
        <v>76</v>
      </c>
      <c r="W17" s="171" t="s">
        <v>77</v>
      </c>
      <c r="X17" s="206"/>
      <c r="Y17" s="171">
        <v>3</v>
      </c>
      <c r="Z17" s="171">
        <v>3</v>
      </c>
      <c r="AA17" s="168"/>
      <c r="AB17" s="170">
        <v>4</v>
      </c>
      <c r="AC17" s="171">
        <v>4</v>
      </c>
      <c r="AD17" s="171"/>
      <c r="AE17" s="171"/>
      <c r="AF17" s="206">
        <v>3</v>
      </c>
      <c r="AG17" s="171"/>
      <c r="AH17" s="171"/>
      <c r="AI17" s="169"/>
      <c r="AJ17" s="178" t="s">
        <v>450</v>
      </c>
      <c r="AK17" s="168" t="s">
        <v>449</v>
      </c>
      <c r="AL17" s="168" t="s">
        <v>75</v>
      </c>
      <c r="AM17" s="168"/>
      <c r="AN17" s="168" t="s">
        <v>76</v>
      </c>
      <c r="AO17" s="168" t="s">
        <v>451</v>
      </c>
      <c r="AP17" s="168"/>
      <c r="AQ17" s="169"/>
      <c r="AS17" s="234"/>
      <c r="AT17" s="237"/>
      <c r="AU17" s="238"/>
    </row>
    <row r="18" spans="1:48" ht="29.25" customHeight="1" x14ac:dyDescent="0.3">
      <c r="A18" s="99" t="s">
        <v>351</v>
      </c>
      <c r="B18" s="100" t="s">
        <v>15</v>
      </c>
      <c r="C18" s="148" t="s">
        <v>352</v>
      </c>
      <c r="D18" s="179" t="s">
        <v>429</v>
      </c>
      <c r="E18" s="172" t="s">
        <v>426</v>
      </c>
      <c r="F18" s="172"/>
      <c r="G18" s="172" t="s">
        <v>75</v>
      </c>
      <c r="H18" s="172"/>
      <c r="I18" s="172"/>
      <c r="J18" s="172"/>
      <c r="K18" s="173"/>
      <c r="L18" s="179"/>
      <c r="M18" s="172"/>
      <c r="N18" s="172"/>
      <c r="O18" s="172"/>
      <c r="P18" s="172"/>
      <c r="Q18" s="172"/>
      <c r="R18" s="172"/>
      <c r="S18" s="173"/>
      <c r="T18" s="179" t="s">
        <v>75</v>
      </c>
      <c r="U18" s="172" t="s">
        <v>480</v>
      </c>
      <c r="V18" s="172" t="s">
        <v>480</v>
      </c>
      <c r="W18" s="172" t="s">
        <v>426</v>
      </c>
      <c r="X18" s="172" t="s">
        <v>429</v>
      </c>
      <c r="Y18" s="172" t="s">
        <v>497</v>
      </c>
      <c r="Z18" s="172"/>
      <c r="AA18" s="173"/>
      <c r="AB18" s="179" t="s">
        <v>426</v>
      </c>
      <c r="AC18" s="172" t="s">
        <v>426</v>
      </c>
      <c r="AD18" s="172" t="s">
        <v>480</v>
      </c>
      <c r="AE18" s="172" t="s">
        <v>429</v>
      </c>
      <c r="AF18" s="172" t="s">
        <v>429</v>
      </c>
      <c r="AG18" s="172" t="s">
        <v>75</v>
      </c>
      <c r="AH18" s="172"/>
      <c r="AI18" s="173"/>
      <c r="AJ18" s="179" t="s">
        <v>429</v>
      </c>
      <c r="AK18" s="172" t="s">
        <v>426</v>
      </c>
      <c r="AL18" s="172" t="s">
        <v>480</v>
      </c>
      <c r="AM18" s="172" t="s">
        <v>75</v>
      </c>
      <c r="AN18" s="172"/>
      <c r="AO18" s="172"/>
      <c r="AP18" s="172"/>
      <c r="AQ18" s="173"/>
      <c r="AS18" s="233">
        <v>7</v>
      </c>
      <c r="AT18" s="235" t="s">
        <v>492</v>
      </c>
      <c r="AU18" s="236"/>
    </row>
    <row r="19" spans="1:48" ht="29.25" customHeight="1" x14ac:dyDescent="0.3">
      <c r="A19" s="101" t="s">
        <v>353</v>
      </c>
      <c r="B19" s="102" t="s">
        <v>15</v>
      </c>
      <c r="C19" s="145" t="s">
        <v>354</v>
      </c>
      <c r="D19" s="162" t="s">
        <v>428</v>
      </c>
      <c r="E19" s="163" t="s">
        <v>426</v>
      </c>
      <c r="F19" s="163"/>
      <c r="G19" s="163"/>
      <c r="H19" s="163"/>
      <c r="I19" s="163"/>
      <c r="J19" s="163"/>
      <c r="K19" s="165"/>
      <c r="L19" s="162"/>
      <c r="M19" s="163"/>
      <c r="N19" s="163"/>
      <c r="O19" s="163"/>
      <c r="P19" s="163"/>
      <c r="Q19" s="163"/>
      <c r="R19" s="163"/>
      <c r="S19" s="165"/>
      <c r="T19" s="162"/>
      <c r="U19" s="163" t="s">
        <v>479</v>
      </c>
      <c r="V19" s="163" t="s">
        <v>479</v>
      </c>
      <c r="W19" s="163" t="s">
        <v>426</v>
      </c>
      <c r="X19" s="163" t="s">
        <v>428</v>
      </c>
      <c r="Y19" s="163"/>
      <c r="Z19" s="163"/>
      <c r="AA19" s="165"/>
      <c r="AB19" s="162" t="s">
        <v>426</v>
      </c>
      <c r="AC19" s="163" t="s">
        <v>426</v>
      </c>
      <c r="AD19" s="163" t="s">
        <v>479</v>
      </c>
      <c r="AE19" s="163" t="s">
        <v>428</v>
      </c>
      <c r="AF19" s="163" t="s">
        <v>428</v>
      </c>
      <c r="AG19" s="163"/>
      <c r="AH19" s="163"/>
      <c r="AI19" s="165"/>
      <c r="AJ19" s="162"/>
      <c r="AK19" s="163" t="s">
        <v>426</v>
      </c>
      <c r="AL19" s="163" t="s">
        <v>479</v>
      </c>
      <c r="AM19" s="163"/>
      <c r="AN19" s="163"/>
      <c r="AO19" s="163"/>
      <c r="AP19" s="163"/>
      <c r="AQ19" s="165"/>
      <c r="AS19" s="234"/>
      <c r="AT19" s="237"/>
      <c r="AU19" s="238"/>
    </row>
    <row r="20" spans="1:48" ht="29.25" customHeight="1" x14ac:dyDescent="0.3">
      <c r="A20" s="101" t="s">
        <v>355</v>
      </c>
      <c r="B20" s="102" t="s">
        <v>15</v>
      </c>
      <c r="C20" s="145" t="s">
        <v>356</v>
      </c>
      <c r="D20" s="162" t="s">
        <v>429</v>
      </c>
      <c r="E20" s="163" t="s">
        <v>427</v>
      </c>
      <c r="F20" s="163"/>
      <c r="G20" s="163"/>
      <c r="H20" s="163"/>
      <c r="I20" s="163"/>
      <c r="J20" s="163"/>
      <c r="K20" s="165"/>
      <c r="L20" s="162"/>
      <c r="M20" s="163"/>
      <c r="N20" s="163"/>
      <c r="O20" s="163"/>
      <c r="P20" s="163"/>
      <c r="Q20" s="163"/>
      <c r="R20" s="163"/>
      <c r="S20" s="165"/>
      <c r="T20" s="162" t="s">
        <v>77</v>
      </c>
      <c r="U20" s="163" t="s">
        <v>478</v>
      </c>
      <c r="V20" s="163" t="s">
        <v>478</v>
      </c>
      <c r="W20" s="163" t="s">
        <v>427</v>
      </c>
      <c r="X20" s="163" t="s">
        <v>429</v>
      </c>
      <c r="Y20" s="163" t="s">
        <v>498</v>
      </c>
      <c r="Z20" s="163"/>
      <c r="AA20" s="165" t="s">
        <v>482</v>
      </c>
      <c r="AB20" s="162" t="s">
        <v>77</v>
      </c>
      <c r="AC20" s="163" t="s">
        <v>427</v>
      </c>
      <c r="AD20" s="163" t="s">
        <v>478</v>
      </c>
      <c r="AE20" s="163" t="s">
        <v>429</v>
      </c>
      <c r="AF20" s="163" t="s">
        <v>429</v>
      </c>
      <c r="AG20" s="163" t="s">
        <v>77</v>
      </c>
      <c r="AH20" s="163"/>
      <c r="AI20" s="165"/>
      <c r="AJ20" s="162" t="s">
        <v>429</v>
      </c>
      <c r="AK20" s="163" t="s">
        <v>427</v>
      </c>
      <c r="AL20" s="163" t="s">
        <v>478</v>
      </c>
      <c r="AM20" s="163"/>
      <c r="AN20" s="163" t="s">
        <v>77</v>
      </c>
      <c r="AO20" s="163"/>
      <c r="AP20" s="163"/>
      <c r="AQ20" s="165"/>
      <c r="AS20" s="233">
        <v>8</v>
      </c>
      <c r="AT20" s="235" t="s">
        <v>493</v>
      </c>
      <c r="AU20" s="236"/>
    </row>
    <row r="21" spans="1:48" ht="29.25" customHeight="1" thickBot="1" x14ac:dyDescent="0.35">
      <c r="A21" s="108" t="s">
        <v>357</v>
      </c>
      <c r="B21" s="109" t="s">
        <v>15</v>
      </c>
      <c r="C21" s="149" t="s">
        <v>358</v>
      </c>
      <c r="D21" s="180" t="s">
        <v>429</v>
      </c>
      <c r="E21" s="174" t="s">
        <v>427</v>
      </c>
      <c r="F21" s="174" t="s">
        <v>440</v>
      </c>
      <c r="G21" s="174"/>
      <c r="H21" s="174"/>
      <c r="I21" s="174"/>
      <c r="J21" s="174"/>
      <c r="K21" s="175"/>
      <c r="L21" s="180"/>
      <c r="M21" s="174"/>
      <c r="N21" s="174"/>
      <c r="O21" s="174"/>
      <c r="P21" s="174"/>
      <c r="Q21" s="174"/>
      <c r="R21" s="174"/>
      <c r="S21" s="175"/>
      <c r="T21" s="180" t="s">
        <v>76</v>
      </c>
      <c r="U21" s="174" t="s">
        <v>477</v>
      </c>
      <c r="V21" s="174" t="s">
        <v>477</v>
      </c>
      <c r="W21" s="174" t="s">
        <v>427</v>
      </c>
      <c r="X21" s="174" t="s">
        <v>429</v>
      </c>
      <c r="Y21" s="174" t="s">
        <v>499</v>
      </c>
      <c r="Z21" s="174"/>
      <c r="AA21" s="175"/>
      <c r="AB21" s="180" t="s">
        <v>76</v>
      </c>
      <c r="AC21" s="174" t="s">
        <v>427</v>
      </c>
      <c r="AD21" s="174" t="s">
        <v>477</v>
      </c>
      <c r="AE21" s="174" t="s">
        <v>429</v>
      </c>
      <c r="AF21" s="174" t="s">
        <v>429</v>
      </c>
      <c r="AG21" s="174"/>
      <c r="AH21" s="174"/>
      <c r="AI21" s="175"/>
      <c r="AJ21" s="180" t="s">
        <v>429</v>
      </c>
      <c r="AK21" s="174" t="s">
        <v>427</v>
      </c>
      <c r="AL21" s="174" t="s">
        <v>477</v>
      </c>
      <c r="AM21" s="174"/>
      <c r="AN21" s="174"/>
      <c r="AO21" s="174" t="s">
        <v>76</v>
      </c>
      <c r="AP21" s="174"/>
      <c r="AQ21" s="175"/>
      <c r="AS21" s="239"/>
      <c r="AT21" s="240"/>
      <c r="AU21" s="241"/>
    </row>
    <row r="22" spans="1:48" ht="29.25" customHeight="1" x14ac:dyDescent="0.3">
      <c r="A22" s="105" t="s">
        <v>359</v>
      </c>
      <c r="B22" s="106" t="s">
        <v>360</v>
      </c>
      <c r="C22" s="147" t="s">
        <v>361</v>
      </c>
      <c r="D22" s="157" t="s">
        <v>451</v>
      </c>
      <c r="E22" s="158"/>
      <c r="F22" s="158"/>
      <c r="G22" s="158"/>
      <c r="H22" s="158" t="s">
        <v>451</v>
      </c>
      <c r="I22" s="158" t="s">
        <v>426</v>
      </c>
      <c r="J22" s="158"/>
      <c r="K22" s="159"/>
      <c r="L22" s="157"/>
      <c r="M22" s="158"/>
      <c r="N22" s="158"/>
      <c r="O22" s="158"/>
      <c r="P22" s="158"/>
      <c r="Q22" s="158"/>
      <c r="R22" s="158"/>
      <c r="S22" s="159"/>
      <c r="T22" s="157" t="s">
        <v>450</v>
      </c>
      <c r="U22" s="158" t="s">
        <v>76</v>
      </c>
      <c r="V22" s="158" t="s">
        <v>426</v>
      </c>
      <c r="W22" s="158"/>
      <c r="X22" s="158" t="s">
        <v>75</v>
      </c>
      <c r="Y22" s="158"/>
      <c r="Z22" s="158"/>
      <c r="AA22" s="159"/>
      <c r="AB22" s="157"/>
      <c r="AC22" s="158"/>
      <c r="AD22" s="181"/>
      <c r="AE22" s="158"/>
      <c r="AF22" s="158" t="s">
        <v>77</v>
      </c>
      <c r="AG22" s="158"/>
      <c r="AH22" s="158" t="s">
        <v>426</v>
      </c>
      <c r="AI22" s="159"/>
      <c r="AJ22" s="157"/>
      <c r="AK22" s="158"/>
      <c r="AL22" s="158"/>
      <c r="AM22" s="158" t="s">
        <v>426</v>
      </c>
      <c r="AN22" s="158" t="s">
        <v>429</v>
      </c>
      <c r="AO22" s="158" t="s">
        <v>429</v>
      </c>
      <c r="AP22" s="158"/>
      <c r="AQ22" s="159"/>
      <c r="AS22" s="195"/>
      <c r="AT22" s="195"/>
      <c r="AU22" s="195"/>
    </row>
    <row r="23" spans="1:48" ht="29.25" customHeight="1" thickBot="1" x14ac:dyDescent="0.35">
      <c r="A23" s="103" t="s">
        <v>362</v>
      </c>
      <c r="B23" s="104" t="s">
        <v>360</v>
      </c>
      <c r="C23" s="146" t="s">
        <v>363</v>
      </c>
      <c r="D23" s="167" t="s">
        <v>449</v>
      </c>
      <c r="E23" s="168" t="s">
        <v>449</v>
      </c>
      <c r="F23" s="168" t="s">
        <v>428</v>
      </c>
      <c r="G23" s="168"/>
      <c r="H23" s="168"/>
      <c r="I23" s="168"/>
      <c r="J23" s="168"/>
      <c r="K23" s="169"/>
      <c r="L23" s="180"/>
      <c r="M23" s="174"/>
      <c r="N23" s="174"/>
      <c r="O23" s="174"/>
      <c r="P23" s="174"/>
      <c r="Q23" s="174"/>
      <c r="R23" s="174"/>
      <c r="S23" s="175"/>
      <c r="T23" s="167" t="s">
        <v>450</v>
      </c>
      <c r="U23" s="168" t="s">
        <v>76</v>
      </c>
      <c r="V23" s="168"/>
      <c r="W23" s="168"/>
      <c r="X23" s="168" t="s">
        <v>75</v>
      </c>
      <c r="Y23" s="168"/>
      <c r="Z23" s="168"/>
      <c r="AA23" s="169"/>
      <c r="AB23" s="167" t="s">
        <v>427</v>
      </c>
      <c r="AC23" s="168" t="s">
        <v>429</v>
      </c>
      <c r="AD23" s="168"/>
      <c r="AE23" s="168"/>
      <c r="AF23" s="168" t="s">
        <v>77</v>
      </c>
      <c r="AG23" s="168"/>
      <c r="AH23" s="168"/>
      <c r="AI23" s="169"/>
      <c r="AJ23" s="167"/>
      <c r="AK23" s="168"/>
      <c r="AL23" s="168"/>
      <c r="AM23" s="168"/>
      <c r="AN23" s="168" t="s">
        <v>428</v>
      </c>
      <c r="AO23" s="168" t="s">
        <v>429</v>
      </c>
      <c r="AP23" s="168"/>
      <c r="AQ23" s="169"/>
      <c r="AS23" s="195"/>
      <c r="AT23" s="195"/>
      <c r="AU23" s="195"/>
    </row>
    <row r="24" spans="1:48" ht="29.25" customHeight="1" x14ac:dyDescent="0.3">
      <c r="A24" s="105" t="s">
        <v>362</v>
      </c>
      <c r="B24" s="106" t="s">
        <v>364</v>
      </c>
      <c r="C24" s="147" t="s">
        <v>365</v>
      </c>
      <c r="D24" s="157"/>
      <c r="E24" s="158"/>
      <c r="F24" s="158"/>
      <c r="G24" s="158" t="s">
        <v>76</v>
      </c>
      <c r="H24" s="158"/>
      <c r="I24" s="158" t="s">
        <v>429</v>
      </c>
      <c r="J24" s="158" t="s">
        <v>429</v>
      </c>
      <c r="K24" s="158"/>
      <c r="L24" s="160" t="s">
        <v>427</v>
      </c>
      <c r="M24" s="161"/>
      <c r="N24" s="161" t="s">
        <v>75</v>
      </c>
      <c r="O24" s="161" t="s">
        <v>428</v>
      </c>
      <c r="P24" s="204"/>
      <c r="Q24" s="161"/>
      <c r="R24" s="161" t="s">
        <v>429</v>
      </c>
      <c r="S24" s="159"/>
      <c r="T24" s="176"/>
      <c r="U24" s="158"/>
      <c r="V24" s="158"/>
      <c r="W24" s="158" t="s">
        <v>75</v>
      </c>
      <c r="X24" s="158"/>
      <c r="Y24" s="158"/>
      <c r="Z24" s="158" t="s">
        <v>429</v>
      </c>
      <c r="AA24" s="159"/>
      <c r="AB24" s="157"/>
      <c r="AC24" s="158"/>
      <c r="AD24" s="158" t="s">
        <v>427</v>
      </c>
      <c r="AE24" s="158"/>
      <c r="AF24" s="158"/>
      <c r="AG24" s="158" t="s">
        <v>428</v>
      </c>
      <c r="AH24" s="158" t="s">
        <v>76</v>
      </c>
      <c r="AI24" s="159"/>
      <c r="AJ24" s="157"/>
      <c r="AK24" s="158"/>
      <c r="AL24" s="158"/>
      <c r="AM24" s="158"/>
      <c r="AN24" s="158"/>
      <c r="AO24" s="158"/>
      <c r="AP24" s="158"/>
      <c r="AQ24" s="159"/>
      <c r="AS24" s="195"/>
      <c r="AT24" s="195"/>
      <c r="AU24" s="195"/>
    </row>
    <row r="25" spans="1:48" ht="29.25" customHeight="1" x14ac:dyDescent="0.3">
      <c r="A25" s="101" t="s">
        <v>366</v>
      </c>
      <c r="B25" s="102" t="s">
        <v>364</v>
      </c>
      <c r="C25" s="145" t="s">
        <v>365</v>
      </c>
      <c r="D25" s="162"/>
      <c r="E25" s="163"/>
      <c r="F25" s="163"/>
      <c r="G25" s="163"/>
      <c r="H25" s="163" t="s">
        <v>450</v>
      </c>
      <c r="I25" s="163"/>
      <c r="J25" s="163"/>
      <c r="K25" s="163"/>
      <c r="L25" s="166" t="s">
        <v>449</v>
      </c>
      <c r="M25" s="164" t="s">
        <v>451</v>
      </c>
      <c r="N25" s="164"/>
      <c r="O25" s="164"/>
      <c r="P25" s="164"/>
      <c r="Q25" s="164"/>
      <c r="R25" s="164"/>
      <c r="S25" s="165"/>
      <c r="T25" s="177" t="s">
        <v>451</v>
      </c>
      <c r="U25" s="205" t="s">
        <v>77</v>
      </c>
      <c r="V25" s="163"/>
      <c r="W25" s="163"/>
      <c r="X25" s="163" t="s">
        <v>450</v>
      </c>
      <c r="Y25" s="163" t="s">
        <v>426</v>
      </c>
      <c r="Z25" s="163" t="s">
        <v>426</v>
      </c>
      <c r="AA25" s="165"/>
      <c r="AB25" s="162"/>
      <c r="AC25" s="163"/>
      <c r="AD25" s="163"/>
      <c r="AE25" s="163"/>
      <c r="AF25" s="163"/>
      <c r="AG25" s="163"/>
      <c r="AH25" s="163"/>
      <c r="AI25" s="165"/>
      <c r="AJ25" s="162"/>
      <c r="AK25" s="163"/>
      <c r="AL25" s="163" t="s">
        <v>77</v>
      </c>
      <c r="AM25" s="163" t="s">
        <v>426</v>
      </c>
      <c r="AN25" s="163"/>
      <c r="AO25" s="163" t="s">
        <v>449</v>
      </c>
      <c r="AP25" s="163"/>
      <c r="AQ25" s="165"/>
      <c r="AS25" s="195"/>
      <c r="AT25" s="195"/>
      <c r="AU25" s="195"/>
      <c r="AV25" s="208"/>
    </row>
    <row r="26" spans="1:48" ht="29.25" customHeight="1" x14ac:dyDescent="0.3">
      <c r="A26" s="101" t="s">
        <v>367</v>
      </c>
      <c r="B26" s="102" t="s">
        <v>18</v>
      </c>
      <c r="C26" s="145" t="s">
        <v>368</v>
      </c>
      <c r="D26" s="162"/>
      <c r="E26" s="163"/>
      <c r="F26" s="163"/>
      <c r="G26" s="163"/>
      <c r="H26" s="163" t="s">
        <v>76</v>
      </c>
      <c r="I26" s="163" t="s">
        <v>451</v>
      </c>
      <c r="J26" s="163" t="s">
        <v>449</v>
      </c>
      <c r="K26" s="163" t="s">
        <v>482</v>
      </c>
      <c r="L26" s="166"/>
      <c r="M26" s="164" t="s">
        <v>77</v>
      </c>
      <c r="N26" s="164"/>
      <c r="O26" s="164" t="s">
        <v>429</v>
      </c>
      <c r="P26" s="164"/>
      <c r="Q26" s="164" t="s">
        <v>426</v>
      </c>
      <c r="R26" s="164" t="s">
        <v>426</v>
      </c>
      <c r="S26" s="165"/>
      <c r="T26" s="177" t="s">
        <v>428</v>
      </c>
      <c r="U26" s="163"/>
      <c r="V26" s="163"/>
      <c r="W26" s="163"/>
      <c r="X26" s="163" t="s">
        <v>449</v>
      </c>
      <c r="Y26" s="163" t="s">
        <v>450</v>
      </c>
      <c r="Z26" s="163"/>
      <c r="AA26" s="165"/>
      <c r="AB26" s="162" t="s">
        <v>450</v>
      </c>
      <c r="AC26" s="163"/>
      <c r="AD26" s="163" t="s">
        <v>428</v>
      </c>
      <c r="AE26" s="163" t="s">
        <v>75</v>
      </c>
      <c r="AF26" s="163" t="s">
        <v>426</v>
      </c>
      <c r="AG26" s="163" t="s">
        <v>429</v>
      </c>
      <c r="AH26" s="163" t="s">
        <v>429</v>
      </c>
      <c r="AI26" s="165"/>
      <c r="AJ26" s="162" t="s">
        <v>451</v>
      </c>
      <c r="AK26" s="163" t="s">
        <v>76</v>
      </c>
      <c r="AL26" s="163"/>
      <c r="AM26" s="163"/>
      <c r="AN26" s="163" t="s">
        <v>75</v>
      </c>
      <c r="AO26" s="163" t="s">
        <v>77</v>
      </c>
      <c r="AP26" s="163"/>
      <c r="AQ26" s="165"/>
      <c r="AS26" s="195"/>
      <c r="AT26" s="195"/>
      <c r="AU26" s="195"/>
      <c r="AV26" s="232"/>
    </row>
    <row r="27" spans="1:48" ht="29.25" customHeight="1" x14ac:dyDescent="0.3">
      <c r="A27" s="101" t="s">
        <v>369</v>
      </c>
      <c r="B27" s="102" t="s">
        <v>19</v>
      </c>
      <c r="C27" s="150" t="s">
        <v>370</v>
      </c>
      <c r="D27" s="182"/>
      <c r="E27" s="183"/>
      <c r="F27" s="183"/>
      <c r="G27" s="183"/>
      <c r="H27" s="183"/>
      <c r="I27" s="183"/>
      <c r="J27" s="183"/>
      <c r="K27" s="183"/>
      <c r="L27" s="184" t="s">
        <v>451</v>
      </c>
      <c r="M27" s="185" t="s">
        <v>449</v>
      </c>
      <c r="N27" s="185" t="s">
        <v>450</v>
      </c>
      <c r="O27" s="185" t="s">
        <v>429</v>
      </c>
      <c r="P27" s="185" t="s">
        <v>77</v>
      </c>
      <c r="Q27" s="185" t="s">
        <v>426</v>
      </c>
      <c r="R27" s="185" t="s">
        <v>426</v>
      </c>
      <c r="S27" s="186"/>
      <c r="T27" s="187"/>
      <c r="U27" s="183"/>
      <c r="V27" s="183"/>
      <c r="W27" s="183"/>
      <c r="X27" s="183"/>
      <c r="Y27" s="183"/>
      <c r="Z27" s="183"/>
      <c r="AA27" s="186"/>
      <c r="AB27" s="182" t="s">
        <v>449</v>
      </c>
      <c r="AC27" s="183" t="s">
        <v>450</v>
      </c>
      <c r="AD27" s="183"/>
      <c r="AE27" s="183" t="s">
        <v>451</v>
      </c>
      <c r="AF27" s="183" t="s">
        <v>426</v>
      </c>
      <c r="AG27" s="183" t="s">
        <v>429</v>
      </c>
      <c r="AH27" s="183" t="s">
        <v>429</v>
      </c>
      <c r="AI27" s="186" t="s">
        <v>483</v>
      </c>
      <c r="AJ27" s="182"/>
      <c r="AK27" s="183"/>
      <c r="AL27" s="183"/>
      <c r="AM27" s="183"/>
      <c r="AN27" s="183"/>
      <c r="AO27" s="183"/>
      <c r="AP27" s="183"/>
      <c r="AQ27" s="186"/>
      <c r="AS27" s="195"/>
      <c r="AT27" s="195"/>
      <c r="AU27" s="195"/>
      <c r="AV27" s="232"/>
    </row>
    <row r="28" spans="1:48" ht="29.25" customHeight="1" thickBot="1" x14ac:dyDescent="0.35">
      <c r="A28" s="103" t="s">
        <v>371</v>
      </c>
      <c r="B28" s="104" t="s">
        <v>19</v>
      </c>
      <c r="C28" s="151" t="s">
        <v>372</v>
      </c>
      <c r="D28" s="188"/>
      <c r="E28" s="189"/>
      <c r="F28" s="189"/>
      <c r="G28" s="189" t="s">
        <v>427</v>
      </c>
      <c r="H28" s="189"/>
      <c r="I28" s="189" t="s">
        <v>426</v>
      </c>
      <c r="J28" s="189" t="s">
        <v>426</v>
      </c>
      <c r="K28" s="189"/>
      <c r="L28" s="190"/>
      <c r="M28" s="191" t="s">
        <v>76</v>
      </c>
      <c r="N28" s="191"/>
      <c r="O28" s="191" t="s">
        <v>428</v>
      </c>
      <c r="P28" s="191" t="s">
        <v>75</v>
      </c>
      <c r="Q28" s="191" t="s">
        <v>427</v>
      </c>
      <c r="R28" s="191" t="s">
        <v>427</v>
      </c>
      <c r="S28" s="192"/>
      <c r="T28" s="193"/>
      <c r="U28" s="189"/>
      <c r="V28" s="189" t="s">
        <v>426</v>
      </c>
      <c r="W28" s="189"/>
      <c r="X28" s="189"/>
      <c r="Y28" s="189" t="s">
        <v>429</v>
      </c>
      <c r="Z28" s="189" t="s">
        <v>429</v>
      </c>
      <c r="AA28" s="192"/>
      <c r="AB28" s="188"/>
      <c r="AC28" s="189"/>
      <c r="AD28" s="189" t="s">
        <v>429</v>
      </c>
      <c r="AE28" s="189" t="s">
        <v>427</v>
      </c>
      <c r="AF28" s="189"/>
      <c r="AG28" s="189" t="s">
        <v>428</v>
      </c>
      <c r="AH28" s="189"/>
      <c r="AI28" s="192"/>
      <c r="AJ28" s="188"/>
      <c r="AK28" s="189"/>
      <c r="AL28" s="189"/>
      <c r="AM28" s="189"/>
      <c r="AN28" s="189"/>
      <c r="AO28" s="189"/>
      <c r="AP28" s="189"/>
      <c r="AQ28" s="192"/>
      <c r="AS28" s="195"/>
      <c r="AT28" s="195"/>
      <c r="AU28" s="195"/>
      <c r="AV28" s="232"/>
    </row>
    <row r="29" spans="1:48" ht="29.25" customHeight="1" x14ac:dyDescent="0.3">
      <c r="A29" s="99" t="s">
        <v>373</v>
      </c>
      <c r="B29" s="100" t="s">
        <v>14</v>
      </c>
      <c r="C29" s="148" t="s">
        <v>374</v>
      </c>
      <c r="D29" s="179" t="s">
        <v>430</v>
      </c>
      <c r="E29" s="172" t="s">
        <v>450</v>
      </c>
      <c r="F29" s="172" t="s">
        <v>426</v>
      </c>
      <c r="G29" s="172"/>
      <c r="H29" s="172" t="s">
        <v>429</v>
      </c>
      <c r="I29" s="172" t="s">
        <v>75</v>
      </c>
      <c r="J29" s="172"/>
      <c r="K29" s="173"/>
      <c r="L29" s="179" t="s">
        <v>427</v>
      </c>
      <c r="M29" s="172" t="s">
        <v>426</v>
      </c>
      <c r="N29" s="172" t="s">
        <v>430</v>
      </c>
      <c r="O29" s="172"/>
      <c r="P29" s="172" t="s">
        <v>429</v>
      </c>
      <c r="Q29" s="172" t="s">
        <v>451</v>
      </c>
      <c r="R29" s="172" t="s">
        <v>449</v>
      </c>
      <c r="S29" s="173"/>
      <c r="T29" s="179"/>
      <c r="U29" s="172"/>
      <c r="V29" s="172"/>
      <c r="W29" s="172" t="s">
        <v>429</v>
      </c>
      <c r="X29" s="172" t="s">
        <v>76</v>
      </c>
      <c r="Y29" s="172" t="s">
        <v>451</v>
      </c>
      <c r="Z29" s="172" t="s">
        <v>450</v>
      </c>
      <c r="AA29" s="173"/>
      <c r="AB29" s="179"/>
      <c r="AC29" s="172"/>
      <c r="AD29" s="172" t="s">
        <v>427</v>
      </c>
      <c r="AE29" s="172"/>
      <c r="AF29" s="172"/>
      <c r="AG29" s="172" t="s">
        <v>449</v>
      </c>
      <c r="AH29" s="172"/>
      <c r="AI29" s="173"/>
      <c r="AJ29" s="179"/>
      <c r="AK29" s="172" t="s">
        <v>77</v>
      </c>
      <c r="AL29" s="172" t="s">
        <v>431</v>
      </c>
      <c r="AM29" s="172"/>
      <c r="AN29" s="172"/>
      <c r="AO29" s="172" t="s">
        <v>430</v>
      </c>
      <c r="AP29" s="172" t="s">
        <v>482</v>
      </c>
      <c r="AQ29" s="173"/>
      <c r="AS29" s="195"/>
      <c r="AT29" s="195"/>
      <c r="AU29" s="195"/>
      <c r="AV29" s="232"/>
    </row>
    <row r="30" spans="1:48" ht="29.25" customHeight="1" x14ac:dyDescent="0.3">
      <c r="A30" s="101" t="s">
        <v>375</v>
      </c>
      <c r="B30" s="102" t="s">
        <v>14</v>
      </c>
      <c r="C30" s="145" t="s">
        <v>376</v>
      </c>
      <c r="D30" s="162"/>
      <c r="E30" s="163"/>
      <c r="F30" s="163"/>
      <c r="G30" s="163"/>
      <c r="H30" s="163"/>
      <c r="I30" s="163"/>
      <c r="J30" s="163"/>
      <c r="K30" s="165"/>
      <c r="L30" s="162" t="s">
        <v>429</v>
      </c>
      <c r="M30" s="163"/>
      <c r="N30" s="163"/>
      <c r="O30" s="163"/>
      <c r="P30" s="163"/>
      <c r="Q30" s="163"/>
      <c r="R30" s="163"/>
      <c r="S30" s="165"/>
      <c r="T30" s="162" t="s">
        <v>428</v>
      </c>
      <c r="U30" s="163" t="s">
        <v>429</v>
      </c>
      <c r="V30" s="163"/>
      <c r="W30" s="163"/>
      <c r="X30" s="163"/>
      <c r="Y30" s="163"/>
      <c r="Z30" s="163"/>
      <c r="AA30" s="165"/>
      <c r="AB30" s="162"/>
      <c r="AC30" s="163"/>
      <c r="AD30" s="163"/>
      <c r="AE30" s="163"/>
      <c r="AF30" s="163"/>
      <c r="AG30" s="163"/>
      <c r="AH30" s="163"/>
      <c r="AI30" s="165"/>
      <c r="AJ30" s="162"/>
      <c r="AK30" s="163"/>
      <c r="AL30" s="163"/>
      <c r="AM30" s="163" t="s">
        <v>429</v>
      </c>
      <c r="AN30" s="163" t="s">
        <v>428</v>
      </c>
      <c r="AO30" s="163"/>
      <c r="AP30" s="163" t="s">
        <v>482</v>
      </c>
      <c r="AQ30" s="165"/>
      <c r="AS30" s="195"/>
      <c r="AT30" s="195"/>
      <c r="AU30" s="195"/>
      <c r="AV30" s="232"/>
    </row>
    <row r="31" spans="1:48" ht="29.25" customHeight="1" x14ac:dyDescent="0.3">
      <c r="A31" s="101" t="s">
        <v>377</v>
      </c>
      <c r="B31" s="102" t="s">
        <v>378</v>
      </c>
      <c r="C31" s="150" t="s">
        <v>505</v>
      </c>
      <c r="D31" s="162"/>
      <c r="E31" s="163"/>
      <c r="F31" s="163"/>
      <c r="G31" s="163"/>
      <c r="H31" s="164"/>
      <c r="I31" s="164" t="s">
        <v>76</v>
      </c>
      <c r="J31" s="205"/>
      <c r="K31" s="165"/>
      <c r="L31" s="162"/>
      <c r="M31" s="163"/>
      <c r="N31" s="163"/>
      <c r="O31" s="163"/>
      <c r="P31" s="163"/>
      <c r="Q31" s="163"/>
      <c r="R31" s="163"/>
      <c r="S31" s="165"/>
      <c r="T31" s="162"/>
      <c r="U31" s="163"/>
      <c r="V31" s="163"/>
      <c r="W31" s="163"/>
      <c r="X31" s="163" t="s">
        <v>77</v>
      </c>
      <c r="Y31" s="163"/>
      <c r="Z31" s="163"/>
      <c r="AA31" s="165"/>
      <c r="AB31" s="162"/>
      <c r="AC31" s="163"/>
      <c r="AD31" s="163"/>
      <c r="AE31" s="163"/>
      <c r="AF31" s="163"/>
      <c r="AG31" s="163"/>
      <c r="AH31" s="163"/>
      <c r="AI31" s="165"/>
      <c r="AJ31" s="162"/>
      <c r="AK31" s="163"/>
      <c r="AL31" s="163"/>
      <c r="AM31" s="163"/>
      <c r="AN31" s="163"/>
      <c r="AO31" s="163" t="s">
        <v>75</v>
      </c>
      <c r="AP31" s="163"/>
      <c r="AQ31" s="165"/>
      <c r="AS31" s="195"/>
      <c r="AT31" s="195"/>
      <c r="AU31" s="195"/>
      <c r="AV31" s="232"/>
    </row>
    <row r="32" spans="1:48" ht="29.25" customHeight="1" x14ac:dyDescent="0.3">
      <c r="A32" s="101" t="s">
        <v>380</v>
      </c>
      <c r="B32" s="102" t="s">
        <v>378</v>
      </c>
      <c r="C32" s="145" t="s">
        <v>381</v>
      </c>
      <c r="D32" s="162"/>
      <c r="E32" s="163"/>
      <c r="F32" s="163"/>
      <c r="G32" s="163"/>
      <c r="H32" s="163"/>
      <c r="I32" s="163">
        <v>4</v>
      </c>
      <c r="J32" s="163">
        <v>4</v>
      </c>
      <c r="K32" s="165"/>
      <c r="L32" s="162"/>
      <c r="M32" s="163"/>
      <c r="N32" s="163"/>
      <c r="O32" s="163"/>
      <c r="P32" s="163"/>
      <c r="Q32" s="163"/>
      <c r="R32" s="163"/>
      <c r="S32" s="165"/>
      <c r="T32" s="162"/>
      <c r="U32" s="163"/>
      <c r="V32" s="163"/>
      <c r="W32" s="163"/>
      <c r="X32" s="163"/>
      <c r="Y32" s="163">
        <v>3</v>
      </c>
      <c r="Z32" s="163">
        <v>3</v>
      </c>
      <c r="AA32" s="165"/>
      <c r="AB32" s="162"/>
      <c r="AC32" s="163"/>
      <c r="AD32" s="163"/>
      <c r="AE32" s="163"/>
      <c r="AF32" s="163"/>
      <c r="AG32" s="163"/>
      <c r="AH32" s="163"/>
      <c r="AI32" s="165"/>
      <c r="AJ32" s="162"/>
      <c r="AK32" s="163"/>
      <c r="AL32" s="163"/>
      <c r="AM32" s="163"/>
      <c r="AN32" s="163"/>
      <c r="AO32" s="163"/>
      <c r="AP32" s="163"/>
      <c r="AQ32" s="165"/>
      <c r="AS32" s="195"/>
      <c r="AT32" s="195"/>
      <c r="AU32" s="195"/>
      <c r="AV32" s="232"/>
    </row>
    <row r="33" spans="1:48" ht="29.25" customHeight="1" x14ac:dyDescent="0.3">
      <c r="A33" s="108" t="s">
        <v>410</v>
      </c>
      <c r="B33" s="102" t="s">
        <v>13</v>
      </c>
      <c r="C33" s="145" t="s">
        <v>462</v>
      </c>
      <c r="D33" s="180"/>
      <c r="E33" s="174" t="s">
        <v>75</v>
      </c>
      <c r="F33" s="174" t="s">
        <v>75</v>
      </c>
      <c r="G33" s="174"/>
      <c r="H33" s="174"/>
      <c r="I33" s="174"/>
      <c r="J33" s="174"/>
      <c r="K33" s="175"/>
      <c r="L33" s="180" t="s">
        <v>484</v>
      </c>
      <c r="M33" s="174"/>
      <c r="N33" s="174" t="s">
        <v>449</v>
      </c>
      <c r="O33" s="174" t="s">
        <v>449</v>
      </c>
      <c r="P33" s="174"/>
      <c r="Q33" s="174"/>
      <c r="R33" s="174"/>
      <c r="S33" s="175"/>
      <c r="T33" s="180"/>
      <c r="U33" s="174"/>
      <c r="V33" s="174"/>
      <c r="W33" s="174"/>
      <c r="X33" s="174"/>
      <c r="Y33" s="174"/>
      <c r="Z33" s="174"/>
      <c r="AA33" s="175"/>
      <c r="AB33" s="180" t="s">
        <v>451</v>
      </c>
      <c r="AC33" s="174" t="s">
        <v>451</v>
      </c>
      <c r="AD33" s="174" t="s">
        <v>427</v>
      </c>
      <c r="AE33" s="174"/>
      <c r="AF33" s="174" t="s">
        <v>76</v>
      </c>
      <c r="AG33" s="174" t="s">
        <v>76</v>
      </c>
      <c r="AH33" s="174"/>
      <c r="AI33" s="175"/>
      <c r="AJ33" s="180"/>
      <c r="AK33" s="174"/>
      <c r="AL33" s="174"/>
      <c r="AM33" s="174"/>
      <c r="AN33" s="174"/>
      <c r="AO33" s="174"/>
      <c r="AP33" s="174"/>
      <c r="AQ33" s="175"/>
      <c r="AS33" s="195"/>
      <c r="AT33" s="195"/>
      <c r="AU33" s="195"/>
      <c r="AV33" s="232"/>
    </row>
    <row r="34" spans="1:48" ht="29.25" customHeight="1" x14ac:dyDescent="0.3">
      <c r="A34" s="108" t="s">
        <v>410</v>
      </c>
      <c r="B34" s="109" t="s">
        <v>382</v>
      </c>
      <c r="C34" s="145" t="s">
        <v>462</v>
      </c>
      <c r="D34" s="180"/>
      <c r="E34" s="174"/>
      <c r="F34" s="174"/>
      <c r="G34" s="174"/>
      <c r="H34" s="174" t="s">
        <v>449</v>
      </c>
      <c r="I34" s="174" t="s">
        <v>450</v>
      </c>
      <c r="J34" s="174"/>
      <c r="K34" s="175"/>
      <c r="L34" s="180"/>
      <c r="M34" s="174"/>
      <c r="N34" s="174"/>
      <c r="O34" s="174"/>
      <c r="P34" s="174"/>
      <c r="Q34" s="174"/>
      <c r="R34" s="174"/>
      <c r="S34" s="175"/>
      <c r="T34" s="180"/>
      <c r="U34" s="174"/>
      <c r="V34" s="174"/>
      <c r="W34" s="174"/>
      <c r="X34" s="174"/>
      <c r="Y34" s="174"/>
      <c r="Z34" s="174"/>
      <c r="AA34" s="175"/>
      <c r="AB34" s="180"/>
      <c r="AC34" s="174"/>
      <c r="AD34" s="174"/>
      <c r="AE34" s="174"/>
      <c r="AF34" s="174"/>
      <c r="AG34" s="174"/>
      <c r="AH34" s="174"/>
      <c r="AI34" s="175"/>
      <c r="AJ34" s="180"/>
      <c r="AK34" s="174"/>
      <c r="AL34" s="174"/>
      <c r="AM34" s="174"/>
      <c r="AN34" s="174"/>
      <c r="AO34" s="174"/>
      <c r="AP34" s="174"/>
      <c r="AQ34" s="175"/>
      <c r="AS34" s="195"/>
      <c r="AT34" s="195"/>
      <c r="AU34" s="195"/>
      <c r="AV34" s="232"/>
    </row>
    <row r="35" spans="1:48" ht="29.25" customHeight="1" x14ac:dyDescent="0.3">
      <c r="A35" s="108" t="s">
        <v>383</v>
      </c>
      <c r="B35" s="102" t="s">
        <v>13</v>
      </c>
      <c r="C35" s="149" t="s">
        <v>500</v>
      </c>
      <c r="D35" s="180" t="s">
        <v>430</v>
      </c>
      <c r="E35" s="174"/>
      <c r="F35" s="174" t="s">
        <v>426</v>
      </c>
      <c r="G35" s="174"/>
      <c r="H35" s="174" t="s">
        <v>429</v>
      </c>
      <c r="I35" s="174" t="s">
        <v>77</v>
      </c>
      <c r="J35" s="174"/>
      <c r="K35" s="175"/>
      <c r="L35" s="180" t="s">
        <v>429</v>
      </c>
      <c r="M35" s="174" t="s">
        <v>426</v>
      </c>
      <c r="N35" s="174" t="s">
        <v>430</v>
      </c>
      <c r="O35" s="174"/>
      <c r="P35" s="174" t="s">
        <v>429</v>
      </c>
      <c r="Q35" s="174"/>
      <c r="R35" s="174"/>
      <c r="S35" s="175" t="s">
        <v>482</v>
      </c>
      <c r="T35" s="180"/>
      <c r="U35" s="174" t="s">
        <v>429</v>
      </c>
      <c r="V35" s="174" t="s">
        <v>77</v>
      </c>
      <c r="W35" s="174" t="s">
        <v>429</v>
      </c>
      <c r="X35" s="174"/>
      <c r="Y35" s="174"/>
      <c r="Z35" s="174"/>
      <c r="AA35" s="175"/>
      <c r="AB35" s="180"/>
      <c r="AC35" s="174"/>
      <c r="AD35" s="174"/>
      <c r="AE35" s="174"/>
      <c r="AF35" s="174"/>
      <c r="AG35" s="174"/>
      <c r="AH35" s="174"/>
      <c r="AI35" s="175"/>
      <c r="AJ35" s="180"/>
      <c r="AK35" s="174"/>
      <c r="AL35" s="174" t="s">
        <v>431</v>
      </c>
      <c r="AM35" s="174" t="s">
        <v>429</v>
      </c>
      <c r="AN35" s="174"/>
      <c r="AO35" s="174" t="s">
        <v>430</v>
      </c>
      <c r="AP35" s="174"/>
      <c r="AQ35" s="175"/>
      <c r="AS35" s="195"/>
      <c r="AT35" s="195"/>
      <c r="AU35" s="195"/>
      <c r="AV35" s="232"/>
    </row>
    <row r="36" spans="1:48" ht="29.25" customHeight="1" x14ac:dyDescent="0.3">
      <c r="A36" s="108" t="s">
        <v>383</v>
      </c>
      <c r="B36" s="109" t="s">
        <v>382</v>
      </c>
      <c r="C36" s="149" t="s">
        <v>500</v>
      </c>
      <c r="D36" s="180"/>
      <c r="E36" s="174"/>
      <c r="F36" s="174"/>
      <c r="G36" s="174"/>
      <c r="H36" s="174"/>
      <c r="I36" s="174"/>
      <c r="J36" s="174" t="s">
        <v>77</v>
      </c>
      <c r="K36" s="175"/>
      <c r="L36" s="180"/>
      <c r="M36" s="174"/>
      <c r="N36" s="174"/>
      <c r="O36" s="174"/>
      <c r="P36" s="174"/>
      <c r="Q36" s="174"/>
      <c r="R36" s="174" t="s">
        <v>75</v>
      </c>
      <c r="S36" s="175"/>
      <c r="T36" s="180"/>
      <c r="U36" s="174"/>
      <c r="V36" s="174"/>
      <c r="W36" s="174"/>
      <c r="X36" s="174" t="s">
        <v>451</v>
      </c>
      <c r="Y36" s="174"/>
      <c r="Z36" s="174" t="s">
        <v>76</v>
      </c>
      <c r="AA36" s="175"/>
      <c r="AB36" s="180"/>
      <c r="AC36" s="174"/>
      <c r="AD36" s="174"/>
      <c r="AE36" s="174"/>
      <c r="AF36" s="174"/>
      <c r="AG36" s="174"/>
      <c r="AH36" s="174"/>
      <c r="AI36" s="175"/>
      <c r="AJ36" s="180"/>
      <c r="AK36" s="174"/>
      <c r="AL36" s="174"/>
      <c r="AM36" s="174"/>
      <c r="AN36" s="174"/>
      <c r="AO36" s="174"/>
      <c r="AP36" s="174"/>
      <c r="AQ36" s="175"/>
      <c r="AS36" s="195"/>
      <c r="AT36" s="195"/>
      <c r="AU36" s="195"/>
      <c r="AV36" s="232"/>
    </row>
    <row r="37" spans="1:48" ht="29.25" customHeight="1" thickBot="1" x14ac:dyDescent="0.35">
      <c r="A37" s="103" t="s">
        <v>385</v>
      </c>
      <c r="B37" s="104" t="s">
        <v>13</v>
      </c>
      <c r="C37" s="149" t="s">
        <v>386</v>
      </c>
      <c r="D37" s="180"/>
      <c r="E37" s="174"/>
      <c r="F37" s="174"/>
      <c r="G37" s="174"/>
      <c r="H37" s="174"/>
      <c r="I37" s="174"/>
      <c r="J37" s="174"/>
      <c r="K37" s="175"/>
      <c r="L37" s="180"/>
      <c r="M37" s="174"/>
      <c r="N37" s="174"/>
      <c r="O37" s="174"/>
      <c r="P37" s="174"/>
      <c r="Q37" s="174" t="s">
        <v>506</v>
      </c>
      <c r="R37" s="174" t="s">
        <v>450</v>
      </c>
      <c r="S37" s="175"/>
      <c r="T37" s="180" t="s">
        <v>428</v>
      </c>
      <c r="U37" s="174"/>
      <c r="V37" s="174"/>
      <c r="W37" s="174"/>
      <c r="X37" s="174"/>
      <c r="Y37" s="174"/>
      <c r="Z37" s="174"/>
      <c r="AA37" s="175"/>
      <c r="AB37" s="180"/>
      <c r="AC37" s="174"/>
      <c r="AD37" s="174"/>
      <c r="AE37" s="174"/>
      <c r="AF37" s="174"/>
      <c r="AG37" s="174"/>
      <c r="AH37" s="174"/>
      <c r="AI37" s="175"/>
      <c r="AJ37" s="180"/>
      <c r="AK37" s="174"/>
      <c r="AL37" s="174"/>
      <c r="AM37" s="174"/>
      <c r="AN37" s="174" t="s">
        <v>428</v>
      </c>
      <c r="AO37" s="174" t="s">
        <v>450</v>
      </c>
      <c r="AP37" s="174"/>
      <c r="AQ37" s="175"/>
      <c r="AS37" s="195"/>
      <c r="AT37" s="195"/>
      <c r="AU37" s="195"/>
      <c r="AV37" s="232"/>
    </row>
    <row r="38" spans="1:48" ht="29.25" customHeight="1" x14ac:dyDescent="0.3">
      <c r="A38" s="105" t="s">
        <v>387</v>
      </c>
      <c r="B38" s="106" t="s">
        <v>20</v>
      </c>
      <c r="C38" s="147" t="s">
        <v>388</v>
      </c>
      <c r="D38" s="157"/>
      <c r="E38" s="158"/>
      <c r="F38" s="158"/>
      <c r="G38" s="158"/>
      <c r="H38" s="158"/>
      <c r="I38" s="158"/>
      <c r="J38" s="158"/>
      <c r="K38" s="159"/>
      <c r="L38" s="157"/>
      <c r="M38" s="158"/>
      <c r="N38" s="158" t="s">
        <v>451</v>
      </c>
      <c r="O38" s="158" t="s">
        <v>76</v>
      </c>
      <c r="P38" s="158">
        <v>3</v>
      </c>
      <c r="Q38" s="158"/>
      <c r="R38" s="158">
        <v>4</v>
      </c>
      <c r="S38" s="159"/>
      <c r="T38" s="157"/>
      <c r="U38" s="158"/>
      <c r="V38" s="158"/>
      <c r="W38" s="158"/>
      <c r="X38" s="158"/>
      <c r="Y38" s="158"/>
      <c r="Z38" s="158"/>
      <c r="AA38" s="159"/>
      <c r="AB38" s="157"/>
      <c r="AC38" s="158"/>
      <c r="AD38" s="158"/>
      <c r="AE38" s="158"/>
      <c r="AF38" s="158"/>
      <c r="AG38" s="158"/>
      <c r="AH38" s="158"/>
      <c r="AI38" s="159"/>
      <c r="AJ38" s="157" t="s">
        <v>75</v>
      </c>
      <c r="AK38" s="158" t="s">
        <v>450</v>
      </c>
      <c r="AL38" s="158"/>
      <c r="AM38" s="158" t="s">
        <v>77</v>
      </c>
      <c r="AN38" s="158" t="s">
        <v>449</v>
      </c>
      <c r="AO38" s="158">
        <v>4</v>
      </c>
      <c r="AP38" s="158">
        <v>3</v>
      </c>
      <c r="AQ38" s="159"/>
      <c r="AS38" s="195"/>
      <c r="AT38" s="195"/>
      <c r="AU38" s="195"/>
      <c r="AV38" s="232"/>
    </row>
    <row r="39" spans="1:48" ht="29.25" customHeight="1" thickBot="1" x14ac:dyDescent="0.35">
      <c r="A39" s="101" t="s">
        <v>389</v>
      </c>
      <c r="B39" s="102" t="s">
        <v>21</v>
      </c>
      <c r="C39" s="145" t="s">
        <v>390</v>
      </c>
      <c r="D39" s="162"/>
      <c r="E39" s="163"/>
      <c r="F39" s="163">
        <v>4</v>
      </c>
      <c r="G39" s="163" t="s">
        <v>427</v>
      </c>
      <c r="H39" s="163">
        <v>4</v>
      </c>
      <c r="I39" s="163">
        <v>4</v>
      </c>
      <c r="J39" s="163">
        <v>4</v>
      </c>
      <c r="K39" s="165"/>
      <c r="L39" s="162"/>
      <c r="M39" s="163"/>
      <c r="N39" s="163" t="s">
        <v>74</v>
      </c>
      <c r="O39" s="163"/>
      <c r="P39" s="163"/>
      <c r="Q39" s="163"/>
      <c r="R39" s="163"/>
      <c r="S39" s="165"/>
      <c r="T39" s="162"/>
      <c r="U39" s="163"/>
      <c r="V39" s="163"/>
      <c r="W39" s="163"/>
      <c r="X39" s="163"/>
      <c r="Y39" s="163"/>
      <c r="Z39" s="163"/>
      <c r="AA39" s="165"/>
      <c r="AB39" s="162" t="s">
        <v>429</v>
      </c>
      <c r="AC39" s="163" t="s">
        <v>429</v>
      </c>
      <c r="AD39" s="163" t="s">
        <v>428</v>
      </c>
      <c r="AE39" s="163" t="s">
        <v>427</v>
      </c>
      <c r="AF39" s="163" t="s">
        <v>426</v>
      </c>
      <c r="AG39" s="163" t="s">
        <v>426</v>
      </c>
      <c r="AH39" s="163" t="s">
        <v>426</v>
      </c>
      <c r="AI39" s="165"/>
      <c r="AJ39" s="162"/>
      <c r="AK39" s="163"/>
      <c r="AL39" s="163"/>
      <c r="AM39" s="163"/>
      <c r="AN39" s="163"/>
      <c r="AO39" s="163"/>
      <c r="AP39" s="163"/>
      <c r="AQ39" s="165"/>
      <c r="AS39" s="195"/>
      <c r="AT39" s="195"/>
      <c r="AU39" s="195"/>
      <c r="AV39" s="232"/>
    </row>
    <row r="40" spans="1:48" ht="29.25" customHeight="1" x14ac:dyDescent="0.3">
      <c r="A40" s="105" t="s">
        <v>393</v>
      </c>
      <c r="B40" s="106" t="s">
        <v>7</v>
      </c>
      <c r="C40" s="147" t="s">
        <v>394</v>
      </c>
      <c r="D40" s="157" t="s">
        <v>451</v>
      </c>
      <c r="E40" s="158" t="s">
        <v>449</v>
      </c>
      <c r="F40" s="158">
        <v>4</v>
      </c>
      <c r="G40" s="158"/>
      <c r="H40" s="158"/>
      <c r="I40" s="158">
        <v>4</v>
      </c>
      <c r="J40" s="158">
        <v>4</v>
      </c>
      <c r="K40" s="159"/>
      <c r="L40" s="157"/>
      <c r="M40" s="158"/>
      <c r="N40" s="158" t="s">
        <v>77</v>
      </c>
      <c r="O40" s="158"/>
      <c r="P40" s="158" t="s">
        <v>426</v>
      </c>
      <c r="Q40" s="158" t="s">
        <v>507</v>
      </c>
      <c r="R40" s="158"/>
      <c r="S40" s="159"/>
      <c r="T40" s="157">
        <v>4</v>
      </c>
      <c r="U40" s="158"/>
      <c r="V40" s="158"/>
      <c r="W40" s="158"/>
      <c r="X40" s="158"/>
      <c r="Y40" s="158"/>
      <c r="Z40" s="158"/>
      <c r="AA40" s="159"/>
      <c r="AB40" s="157">
        <v>4</v>
      </c>
      <c r="AC40" s="158">
        <v>4</v>
      </c>
      <c r="AD40" s="158">
        <v>4</v>
      </c>
      <c r="AE40" s="158"/>
      <c r="AF40" s="158" t="s">
        <v>75</v>
      </c>
      <c r="AG40" s="158" t="s">
        <v>450</v>
      </c>
      <c r="AH40" s="158" t="s">
        <v>453</v>
      </c>
      <c r="AI40" s="159"/>
      <c r="AJ40" s="157" t="s">
        <v>426</v>
      </c>
      <c r="AK40" s="158"/>
      <c r="AL40" s="158" t="s">
        <v>76</v>
      </c>
      <c r="AM40" s="158" t="s">
        <v>426</v>
      </c>
      <c r="AN40" s="158">
        <v>4</v>
      </c>
      <c r="AO40" s="158" t="s">
        <v>427</v>
      </c>
      <c r="AP40" s="158" t="s">
        <v>427</v>
      </c>
      <c r="AQ40" s="159"/>
      <c r="AS40" s="156"/>
      <c r="AT40" s="156"/>
      <c r="AU40" s="156"/>
      <c r="AV40" s="212"/>
    </row>
    <row r="41" spans="1:48" ht="29.25" customHeight="1" x14ac:dyDescent="0.3">
      <c r="A41" s="101" t="s">
        <v>395</v>
      </c>
      <c r="B41" s="102" t="s">
        <v>396</v>
      </c>
      <c r="C41" s="145" t="s">
        <v>354</v>
      </c>
      <c r="D41" s="162"/>
      <c r="E41" s="163"/>
      <c r="F41" s="163"/>
      <c r="G41" s="163"/>
      <c r="H41" s="163"/>
      <c r="I41" s="163"/>
      <c r="J41" s="163" t="s">
        <v>458</v>
      </c>
      <c r="K41" s="165"/>
      <c r="L41" s="162"/>
      <c r="M41" s="163"/>
      <c r="N41" s="163"/>
      <c r="O41" s="163"/>
      <c r="P41" s="163"/>
      <c r="Q41" s="163"/>
      <c r="R41" s="163"/>
      <c r="S41" s="165"/>
      <c r="T41" s="162"/>
      <c r="U41" s="163"/>
      <c r="V41" s="163"/>
      <c r="W41" s="163"/>
      <c r="X41" s="163"/>
      <c r="Y41" s="163"/>
      <c r="Z41" s="163"/>
      <c r="AA41" s="165"/>
      <c r="AB41" s="162"/>
      <c r="AC41" s="163"/>
      <c r="AD41" s="163"/>
      <c r="AE41" s="163"/>
      <c r="AF41" s="163"/>
      <c r="AG41" s="163"/>
      <c r="AH41" s="163"/>
      <c r="AI41" s="165"/>
      <c r="AJ41" s="162"/>
      <c r="AK41" s="163"/>
      <c r="AL41" s="163"/>
      <c r="AM41" s="163"/>
      <c r="AN41" s="163"/>
      <c r="AO41" s="163"/>
      <c r="AP41" s="163" t="s">
        <v>459</v>
      </c>
      <c r="AQ41" s="165"/>
      <c r="AU41" s="156"/>
    </row>
    <row r="42" spans="1:48" ht="29.25" customHeight="1" thickBot="1" x14ac:dyDescent="0.35">
      <c r="A42" s="101" t="s">
        <v>395</v>
      </c>
      <c r="B42" s="102" t="s">
        <v>7</v>
      </c>
      <c r="C42" s="145" t="s">
        <v>394</v>
      </c>
      <c r="D42" s="162" t="s">
        <v>449</v>
      </c>
      <c r="E42" s="163"/>
      <c r="F42" s="163">
        <v>4</v>
      </c>
      <c r="G42" s="163" t="s">
        <v>427</v>
      </c>
      <c r="H42" s="163" t="s">
        <v>451</v>
      </c>
      <c r="I42" s="163" t="s">
        <v>427</v>
      </c>
      <c r="J42" s="163"/>
      <c r="K42" s="165"/>
      <c r="L42" s="162"/>
      <c r="M42" s="163"/>
      <c r="N42" s="163" t="s">
        <v>77</v>
      </c>
      <c r="O42" s="163"/>
      <c r="P42" s="163"/>
      <c r="Q42" s="163" t="s">
        <v>507</v>
      </c>
      <c r="R42" s="163">
        <v>4</v>
      </c>
      <c r="S42" s="165"/>
      <c r="T42" s="162"/>
      <c r="U42" s="163"/>
      <c r="V42" s="163"/>
      <c r="W42" s="163"/>
      <c r="X42" s="163"/>
      <c r="Y42" s="163"/>
      <c r="Z42" s="163"/>
      <c r="AA42" s="165"/>
      <c r="AB42" s="162">
        <v>4</v>
      </c>
      <c r="AC42" s="163">
        <v>4</v>
      </c>
      <c r="AD42" s="163">
        <v>4</v>
      </c>
      <c r="AE42" s="163" t="s">
        <v>427</v>
      </c>
      <c r="AF42" s="163" t="s">
        <v>75</v>
      </c>
      <c r="AG42" s="163" t="s">
        <v>450</v>
      </c>
      <c r="AH42" s="163" t="s">
        <v>453</v>
      </c>
      <c r="AI42" s="165"/>
      <c r="AJ42" s="162" t="s">
        <v>427</v>
      </c>
      <c r="AK42" s="163"/>
      <c r="AL42" s="163" t="s">
        <v>76</v>
      </c>
      <c r="AM42" s="163" t="s">
        <v>426</v>
      </c>
      <c r="AN42" s="163"/>
      <c r="AO42" s="163">
        <v>4</v>
      </c>
      <c r="AP42" s="163"/>
      <c r="AQ42" s="165"/>
      <c r="AS42" s="156"/>
      <c r="AT42" s="156"/>
      <c r="AU42" s="156"/>
    </row>
    <row r="43" spans="1:48" ht="29.25" customHeight="1" x14ac:dyDescent="0.3">
      <c r="A43" s="105" t="s">
        <v>399</v>
      </c>
      <c r="B43" s="106" t="s">
        <v>400</v>
      </c>
      <c r="C43" s="147" t="s">
        <v>401</v>
      </c>
      <c r="D43" s="157"/>
      <c r="E43" s="158"/>
      <c r="F43" s="158"/>
      <c r="G43" s="158" t="s">
        <v>436</v>
      </c>
      <c r="H43" s="158" t="s">
        <v>456</v>
      </c>
      <c r="I43" s="158" t="s">
        <v>434</v>
      </c>
      <c r="J43" s="158" t="s">
        <v>433</v>
      </c>
      <c r="K43" s="159"/>
      <c r="L43" s="157" t="s">
        <v>435</v>
      </c>
      <c r="M43" s="158" t="s">
        <v>450</v>
      </c>
      <c r="N43" s="158"/>
      <c r="O43" s="158" t="s">
        <v>456</v>
      </c>
      <c r="P43" s="158" t="s">
        <v>435</v>
      </c>
      <c r="Q43" s="158" t="s">
        <v>449</v>
      </c>
      <c r="R43" s="158" t="s">
        <v>451</v>
      </c>
      <c r="S43" s="159"/>
      <c r="T43" s="157"/>
      <c r="U43" s="158"/>
      <c r="V43" s="158" t="s">
        <v>433</v>
      </c>
      <c r="W43" s="158" t="s">
        <v>76</v>
      </c>
      <c r="X43" s="158"/>
      <c r="Y43" s="158" t="s">
        <v>436</v>
      </c>
      <c r="Z43" s="158" t="s">
        <v>434</v>
      </c>
      <c r="AA43" s="159"/>
      <c r="AB43" s="157"/>
      <c r="AC43" s="158"/>
      <c r="AD43" s="158" t="s">
        <v>435</v>
      </c>
      <c r="AE43" s="158" t="s">
        <v>450</v>
      </c>
      <c r="AF43" s="158" t="s">
        <v>449</v>
      </c>
      <c r="AG43" s="158" t="s">
        <v>451</v>
      </c>
      <c r="AH43" s="158"/>
      <c r="AI43" s="159"/>
      <c r="AJ43" s="157" t="s">
        <v>435</v>
      </c>
      <c r="AK43" s="158" t="s">
        <v>436</v>
      </c>
      <c r="AL43" s="158"/>
      <c r="AM43" s="158" t="s">
        <v>76</v>
      </c>
      <c r="AN43" s="158" t="s">
        <v>436</v>
      </c>
      <c r="AO43" s="158"/>
      <c r="AP43" s="158"/>
      <c r="AQ43" s="159"/>
      <c r="AU43" s="156"/>
    </row>
    <row r="44" spans="1:48" ht="29.25" customHeight="1" thickBot="1" x14ac:dyDescent="0.35">
      <c r="A44" s="103" t="s">
        <v>402</v>
      </c>
      <c r="B44" s="104" t="s">
        <v>400</v>
      </c>
      <c r="C44" s="146" t="s">
        <v>401</v>
      </c>
      <c r="D44" s="167"/>
      <c r="E44" s="168"/>
      <c r="F44" s="168"/>
      <c r="G44" s="168" t="s">
        <v>434</v>
      </c>
      <c r="H44" s="168" t="s">
        <v>456</v>
      </c>
      <c r="I44" s="168" t="s">
        <v>436</v>
      </c>
      <c r="J44" s="168" t="s">
        <v>433</v>
      </c>
      <c r="K44" s="169"/>
      <c r="L44" s="167" t="s">
        <v>435</v>
      </c>
      <c r="M44" s="168" t="s">
        <v>450</v>
      </c>
      <c r="N44" s="168"/>
      <c r="O44" s="168" t="s">
        <v>456</v>
      </c>
      <c r="P44" s="168" t="s">
        <v>435</v>
      </c>
      <c r="Q44" s="168" t="s">
        <v>449</v>
      </c>
      <c r="R44" s="168" t="s">
        <v>451</v>
      </c>
      <c r="S44" s="169"/>
      <c r="T44" s="167" t="s">
        <v>434</v>
      </c>
      <c r="U44" s="168"/>
      <c r="V44" s="168" t="s">
        <v>433</v>
      </c>
      <c r="W44" s="168" t="s">
        <v>76</v>
      </c>
      <c r="X44" s="168"/>
      <c r="Y44" s="168"/>
      <c r="Z44" s="168" t="s">
        <v>436</v>
      </c>
      <c r="AA44" s="169"/>
      <c r="AB44" s="167"/>
      <c r="AC44" s="168"/>
      <c r="AD44" s="168" t="s">
        <v>435</v>
      </c>
      <c r="AE44" s="168" t="s">
        <v>450</v>
      </c>
      <c r="AF44" s="168" t="s">
        <v>449</v>
      </c>
      <c r="AG44" s="168" t="s">
        <v>451</v>
      </c>
      <c r="AH44" s="168"/>
      <c r="AI44" s="169"/>
      <c r="AJ44" s="167" t="s">
        <v>435</v>
      </c>
      <c r="AK44" s="168" t="s">
        <v>434</v>
      </c>
      <c r="AL44" s="168"/>
      <c r="AM44" s="168" t="s">
        <v>76</v>
      </c>
      <c r="AN44" s="168" t="s">
        <v>434</v>
      </c>
      <c r="AO44" s="168"/>
      <c r="AP44" s="168"/>
      <c r="AQ44" s="169"/>
      <c r="AS44" s="156"/>
      <c r="AT44" s="156"/>
      <c r="AU44" s="156"/>
    </row>
    <row r="45" spans="1:48" ht="29.25" customHeight="1" thickBot="1" x14ac:dyDescent="0.35">
      <c r="A45" s="103" t="s">
        <v>403</v>
      </c>
      <c r="B45" s="104" t="s">
        <v>404</v>
      </c>
      <c r="C45" s="146" t="s">
        <v>502</v>
      </c>
      <c r="D45" s="167"/>
      <c r="E45" s="168"/>
      <c r="F45" s="168"/>
      <c r="G45" s="168"/>
      <c r="H45" s="168"/>
      <c r="I45" s="168"/>
      <c r="J45" s="168"/>
      <c r="K45" s="169"/>
      <c r="L45" s="167"/>
      <c r="M45" s="168"/>
      <c r="N45" s="168"/>
      <c r="O45" s="168"/>
      <c r="P45" s="168"/>
      <c r="Q45" s="168"/>
      <c r="R45" s="168"/>
      <c r="S45" s="169"/>
      <c r="T45" s="167"/>
      <c r="U45" s="168"/>
      <c r="V45" s="168">
        <v>3</v>
      </c>
      <c r="W45" s="168"/>
      <c r="X45" s="168"/>
      <c r="Y45" s="168"/>
      <c r="Z45" s="168"/>
      <c r="AA45" s="169"/>
      <c r="AB45" s="167"/>
      <c r="AC45" s="168"/>
      <c r="AD45" s="168">
        <v>4</v>
      </c>
      <c r="AE45" s="168"/>
      <c r="AF45" s="168"/>
      <c r="AG45" s="168"/>
      <c r="AH45" s="168">
        <v>3</v>
      </c>
      <c r="AI45" s="169"/>
      <c r="AJ45" s="167"/>
      <c r="AK45" s="168"/>
      <c r="AL45" s="168"/>
      <c r="AM45" s="168"/>
      <c r="AN45" s="168"/>
      <c r="AO45" s="168"/>
      <c r="AP45" s="168"/>
      <c r="AQ45" s="169"/>
      <c r="AS45" s="156"/>
      <c r="AT45" s="156"/>
      <c r="AU45" s="156"/>
    </row>
    <row r="47" spans="1:48" x14ac:dyDescent="0.3">
      <c r="AR47" s="195"/>
      <c r="AS47" s="195"/>
    </row>
    <row r="48" spans="1:48" x14ac:dyDescent="0.3">
      <c r="AR48" s="195"/>
      <c r="AS48" s="195"/>
    </row>
    <row r="49" spans="44:48" x14ac:dyDescent="0.3">
      <c r="AR49" s="195"/>
      <c r="AS49" s="195"/>
    </row>
    <row r="50" spans="44:48" x14ac:dyDescent="0.3">
      <c r="AR50" s="195"/>
      <c r="AS50" s="195"/>
    </row>
    <row r="51" spans="44:48" x14ac:dyDescent="0.3">
      <c r="AR51" s="195"/>
      <c r="AS51" s="195"/>
      <c r="AT51" s="208"/>
      <c r="AU51" s="208"/>
    </row>
    <row r="52" spans="44:48" x14ac:dyDescent="0.3">
      <c r="AR52" s="195"/>
      <c r="AS52" s="195"/>
    </row>
    <row r="53" spans="44:48" x14ac:dyDescent="0.3">
      <c r="AR53" s="195"/>
      <c r="AS53" s="195"/>
    </row>
    <row r="54" spans="44:48" x14ac:dyDescent="0.3">
      <c r="AR54" s="195"/>
      <c r="AS54" s="195"/>
    </row>
    <row r="55" spans="44:48" x14ac:dyDescent="0.3">
      <c r="AR55" s="195"/>
      <c r="AS55" s="195"/>
    </row>
    <row r="56" spans="44:48" x14ac:dyDescent="0.3">
      <c r="AR56" s="195"/>
      <c r="AS56" s="195"/>
      <c r="AT56" s="211"/>
      <c r="AU56" s="211"/>
      <c r="AV56" s="211"/>
    </row>
    <row r="57" spans="44:48" x14ac:dyDescent="0.3">
      <c r="AR57" s="195"/>
      <c r="AS57" s="195"/>
    </row>
    <row r="58" spans="44:48" x14ac:dyDescent="0.3">
      <c r="AS58" s="195"/>
    </row>
    <row r="59" spans="44:48" x14ac:dyDescent="0.3">
      <c r="AR59" s="195"/>
      <c r="AS59" s="195"/>
    </row>
    <row r="60" spans="44:48" x14ac:dyDescent="0.3">
      <c r="AR60" s="195"/>
      <c r="AS60" s="195"/>
    </row>
    <row r="61" spans="44:48" x14ac:dyDescent="0.3">
      <c r="AR61" s="195"/>
      <c r="AS61" s="195"/>
    </row>
    <row r="62" spans="44:48" x14ac:dyDescent="0.3">
      <c r="AS62" s="195"/>
    </row>
    <row r="63" spans="44:48" x14ac:dyDescent="0.3">
      <c r="AR63" s="195"/>
      <c r="AS63" s="195"/>
    </row>
    <row r="64" spans="44:48" x14ac:dyDescent="0.3">
      <c r="AR64" s="195"/>
      <c r="AS64" s="195"/>
    </row>
    <row r="65" spans="1:45" x14ac:dyDescent="0.3">
      <c r="AR65" s="195"/>
      <c r="AS65" s="195"/>
    </row>
    <row r="66" spans="1:45" x14ac:dyDescent="0.3">
      <c r="AS66" s="195"/>
    </row>
    <row r="67" spans="1:45" x14ac:dyDescent="0.3">
      <c r="AR67" s="195"/>
      <c r="AS67" s="195"/>
    </row>
    <row r="68" spans="1:45" x14ac:dyDescent="0.3">
      <c r="AR68" s="195"/>
      <c r="AS68" s="195"/>
    </row>
    <row r="69" spans="1:45" x14ac:dyDescent="0.3">
      <c r="AR69" s="195"/>
      <c r="AS69" s="195"/>
    </row>
    <row r="70" spans="1:45" x14ac:dyDescent="0.3">
      <c r="AR70" s="195"/>
      <c r="AS70" s="195"/>
    </row>
    <row r="71" spans="1:45" x14ac:dyDescent="0.3">
      <c r="AR71" s="195"/>
      <c r="AS71" s="195"/>
    </row>
    <row r="72" spans="1:45" x14ac:dyDescent="0.3">
      <c r="AR72" s="195"/>
      <c r="AS72" s="195"/>
    </row>
    <row r="73" spans="1:45" x14ac:dyDescent="0.3">
      <c r="AR73" s="195"/>
      <c r="AS73" s="195"/>
    </row>
    <row r="74" spans="1:45" x14ac:dyDescent="0.3">
      <c r="AR74" s="195"/>
      <c r="AS74" s="195"/>
    </row>
    <row r="75" spans="1:45" x14ac:dyDescent="0.3">
      <c r="AR75" s="195"/>
      <c r="AS75" s="195"/>
    </row>
    <row r="76" spans="1:45" x14ac:dyDescent="0.3">
      <c r="AR76" s="195"/>
      <c r="AS76" s="195"/>
    </row>
    <row r="77" spans="1:45" x14ac:dyDescent="0.3">
      <c r="AR77" s="195"/>
      <c r="AS77" s="195"/>
    </row>
    <row r="78" spans="1:45" x14ac:dyDescent="0.3">
      <c r="AR78" s="195"/>
      <c r="AS78" s="195"/>
    </row>
    <row r="79" spans="1:45" x14ac:dyDescent="0.3">
      <c r="AR79" s="195"/>
      <c r="AS79" s="195"/>
    </row>
    <row r="80" spans="1:45" x14ac:dyDescent="0.3">
      <c r="A80" s="300">
        <v>43361</v>
      </c>
      <c r="AR80" s="195"/>
      <c r="AS80" s="195"/>
    </row>
    <row r="81" spans="44:45" x14ac:dyDescent="0.3">
      <c r="AR81" s="195"/>
      <c r="AS81" s="195"/>
    </row>
    <row r="82" spans="44:45" x14ac:dyDescent="0.3">
      <c r="AR82" s="195"/>
      <c r="AS82" s="195"/>
    </row>
    <row r="83" spans="44:45" x14ac:dyDescent="0.3">
      <c r="AR83" s="195"/>
      <c r="AS83" s="195"/>
    </row>
    <row r="84" spans="44:45" x14ac:dyDescent="0.3">
      <c r="AR84" s="195"/>
      <c r="AS84" s="195"/>
    </row>
    <row r="85" spans="44:45" x14ac:dyDescent="0.3">
      <c r="AR85" s="195"/>
      <c r="AS85" s="195"/>
    </row>
    <row r="86" spans="44:45" x14ac:dyDescent="0.3">
      <c r="AR86" s="195"/>
      <c r="AS86" s="195"/>
    </row>
    <row r="87" spans="44:45" x14ac:dyDescent="0.3">
      <c r="AR87" s="195"/>
      <c r="AS87" s="195"/>
    </row>
    <row r="88" spans="44:45" x14ac:dyDescent="0.3">
      <c r="AR88" s="195"/>
      <c r="AS88" s="195"/>
    </row>
    <row r="89" spans="44:45" x14ac:dyDescent="0.3">
      <c r="AR89" s="195"/>
      <c r="AS89" s="195"/>
    </row>
    <row r="90" spans="44:45" x14ac:dyDescent="0.3">
      <c r="AR90" s="195"/>
      <c r="AS90" s="195"/>
    </row>
    <row r="91" spans="44:45" x14ac:dyDescent="0.3">
      <c r="AR91" s="195"/>
      <c r="AS91" s="195"/>
    </row>
    <row r="92" spans="44:45" x14ac:dyDescent="0.3">
      <c r="AR92" s="195"/>
      <c r="AS92" s="195"/>
    </row>
    <row r="93" spans="44:45" x14ac:dyDescent="0.3">
      <c r="AR93" s="195"/>
      <c r="AS93" s="195"/>
    </row>
    <row r="94" spans="44:45" x14ac:dyDescent="0.3">
      <c r="AR94" s="195"/>
      <c r="AS94" s="195"/>
    </row>
    <row r="95" spans="44:45" x14ac:dyDescent="0.3">
      <c r="AR95" s="195"/>
      <c r="AS95" s="195"/>
    </row>
    <row r="96" spans="44:45" x14ac:dyDescent="0.3">
      <c r="AR96" s="195"/>
      <c r="AS96" s="195"/>
    </row>
    <row r="97" spans="44:45" x14ac:dyDescent="0.3">
      <c r="AR97" s="195"/>
      <c r="AS97" s="195"/>
    </row>
    <row r="98" spans="44:45" x14ac:dyDescent="0.3">
      <c r="AR98" s="195"/>
      <c r="AS98" s="195"/>
    </row>
    <row r="99" spans="44:45" x14ac:dyDescent="0.3">
      <c r="AR99" s="195"/>
      <c r="AS99" s="195"/>
    </row>
    <row r="100" spans="44:45" x14ac:dyDescent="0.3">
      <c r="AR100" s="195"/>
      <c r="AS100" s="195"/>
    </row>
    <row r="101" spans="44:45" x14ac:dyDescent="0.3">
      <c r="AR101" s="195"/>
      <c r="AS101" s="195"/>
    </row>
    <row r="102" spans="44:45" x14ac:dyDescent="0.3">
      <c r="AR102" s="195"/>
      <c r="AS102" s="195"/>
    </row>
    <row r="103" spans="44:45" x14ac:dyDescent="0.3">
      <c r="AR103" s="195"/>
      <c r="AS103" s="195"/>
    </row>
    <row r="104" spans="44:45" x14ac:dyDescent="0.3">
      <c r="AR104" s="195"/>
      <c r="AS104" s="195"/>
    </row>
    <row r="105" spans="44:45" x14ac:dyDescent="0.3">
      <c r="AR105" s="195"/>
      <c r="AS105" s="195"/>
    </row>
    <row r="106" spans="44:45" x14ac:dyDescent="0.3">
      <c r="AR106" s="195"/>
      <c r="AS106" s="195"/>
    </row>
    <row r="107" spans="44:45" x14ac:dyDescent="0.3">
      <c r="AR107" s="195"/>
      <c r="AS107" s="195"/>
    </row>
    <row r="108" spans="44:45" x14ac:dyDescent="0.3">
      <c r="AR108" s="195"/>
      <c r="AS108" s="195"/>
    </row>
  </sheetData>
  <mergeCells count="33">
    <mergeCell ref="A1:AU2"/>
    <mergeCell ref="A3:A4"/>
    <mergeCell ref="B3:B4"/>
    <mergeCell ref="C3:C4"/>
    <mergeCell ref="D3:K3"/>
    <mergeCell ref="L3:S3"/>
    <mergeCell ref="T3:AA3"/>
    <mergeCell ref="AB3:AI3"/>
    <mergeCell ref="AJ3:AQ3"/>
    <mergeCell ref="AS3:AU4"/>
    <mergeCell ref="AS6:AS7"/>
    <mergeCell ref="AT6:AU7"/>
    <mergeCell ref="AS8:AS9"/>
    <mergeCell ref="AT8:AU9"/>
    <mergeCell ref="AS10:AS11"/>
    <mergeCell ref="AT10:AU11"/>
    <mergeCell ref="AV28:AV29"/>
    <mergeCell ref="AS12:AS13"/>
    <mergeCell ref="AT12:AU13"/>
    <mergeCell ref="AS14:AS15"/>
    <mergeCell ref="AT14:AU15"/>
    <mergeCell ref="AS16:AS17"/>
    <mergeCell ref="AT16:AU17"/>
    <mergeCell ref="AS18:AS19"/>
    <mergeCell ref="AT18:AU19"/>
    <mergeCell ref="AS20:AS21"/>
    <mergeCell ref="AT20:AU21"/>
    <mergeCell ref="AV26:AV27"/>
    <mergeCell ref="AV30:AV31"/>
    <mergeCell ref="AV32:AV33"/>
    <mergeCell ref="AV34:AV35"/>
    <mergeCell ref="AV36:AV37"/>
    <mergeCell ref="AV38:AV39"/>
  </mergeCells>
  <pageMargins left="0.70866141732283472" right="0.70866141732283472" top="0.15748031496062992" bottom="0.15748031496062992" header="0.31496062992125984" footer="0.31496062992125984"/>
  <pageSetup paperSize="9" scale="42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opLeftCell="V1" zoomScale="145" zoomScaleNormal="145" workbookViewId="0">
      <selection activeCell="AK10" sqref="AK10"/>
    </sheetView>
  </sheetViews>
  <sheetFormatPr defaultRowHeight="15" x14ac:dyDescent="0.25"/>
  <cols>
    <col min="1" max="1" width="8.7109375" customWidth="1"/>
    <col min="2" max="2" width="9.140625" hidden="1" customWidth="1"/>
    <col min="3" max="3" width="0.5703125" customWidth="1"/>
    <col min="4" max="5" width="6.140625" style="6" customWidth="1"/>
    <col min="6" max="9" width="5.140625" style="6" customWidth="1"/>
    <col min="10" max="16" width="6.28515625" style="6" customWidth="1"/>
    <col min="17" max="17" width="5.7109375" style="6" customWidth="1"/>
    <col min="18" max="48" width="6.28515625" style="6" customWidth="1"/>
  </cols>
  <sheetData>
    <row r="1" spans="1:48" ht="15.75" customHeight="1" x14ac:dyDescent="0.25">
      <c r="A1" s="216" t="s">
        <v>0</v>
      </c>
      <c r="B1" s="216"/>
      <c r="C1" s="216"/>
      <c r="D1" s="214" t="s">
        <v>1</v>
      </c>
      <c r="E1" s="214"/>
      <c r="F1" s="214" t="s">
        <v>2</v>
      </c>
      <c r="G1" s="214"/>
      <c r="H1" s="214" t="s">
        <v>3</v>
      </c>
      <c r="I1" s="214"/>
      <c r="J1" s="214" t="s">
        <v>4</v>
      </c>
      <c r="K1" s="214"/>
      <c r="L1" s="214" t="s">
        <v>5</v>
      </c>
      <c r="M1" s="214"/>
      <c r="N1" s="214"/>
      <c r="O1" s="214"/>
      <c r="P1" s="214"/>
      <c r="Q1" s="215" t="s">
        <v>6</v>
      </c>
      <c r="R1" s="215"/>
      <c r="S1" s="215"/>
      <c r="T1" s="215"/>
      <c r="U1" s="215"/>
      <c r="V1" s="214" t="s">
        <v>69</v>
      </c>
      <c r="W1" s="214"/>
      <c r="X1" s="214"/>
      <c r="Y1" s="214"/>
      <c r="Z1" s="214"/>
      <c r="AA1" s="214"/>
      <c r="AB1" s="214" t="s">
        <v>70</v>
      </c>
      <c r="AC1" s="214"/>
      <c r="AD1" s="214"/>
      <c r="AE1" s="214"/>
      <c r="AF1" s="214"/>
      <c r="AG1" s="213" t="s">
        <v>73</v>
      </c>
      <c r="AH1" s="213" t="s">
        <v>71</v>
      </c>
      <c r="AI1" s="213" t="s">
        <v>72</v>
      </c>
      <c r="AJ1" s="215" t="s">
        <v>7</v>
      </c>
      <c r="AK1" s="215"/>
      <c r="AL1" s="215"/>
      <c r="AM1" s="215"/>
      <c r="AN1" s="215"/>
      <c r="AO1" s="213" t="s">
        <v>8</v>
      </c>
      <c r="AP1" s="214" t="s">
        <v>9</v>
      </c>
      <c r="AQ1" s="214"/>
      <c r="AR1" s="214"/>
      <c r="AS1" s="214"/>
      <c r="AT1" s="214"/>
      <c r="AU1" s="214"/>
      <c r="AV1" s="262" t="s">
        <v>10</v>
      </c>
    </row>
    <row r="2" spans="1:48" ht="34.5" customHeight="1" x14ac:dyDescent="0.25">
      <c r="A2" s="216"/>
      <c r="B2" s="216"/>
      <c r="C2" s="216"/>
      <c r="D2" s="214"/>
      <c r="E2" s="214"/>
      <c r="F2" s="214"/>
      <c r="G2" s="214"/>
      <c r="H2" s="214" t="s">
        <v>11</v>
      </c>
      <c r="I2" s="214"/>
      <c r="J2" s="214" t="s">
        <v>12</v>
      </c>
      <c r="K2" s="214"/>
      <c r="L2" s="214" t="s">
        <v>13</v>
      </c>
      <c r="M2" s="214"/>
      <c r="N2" s="214" t="s">
        <v>14</v>
      </c>
      <c r="O2" s="214"/>
      <c r="P2" s="213" t="s">
        <v>39</v>
      </c>
      <c r="Q2" s="214" t="s">
        <v>15</v>
      </c>
      <c r="R2" s="214"/>
      <c r="S2" s="214" t="s">
        <v>16</v>
      </c>
      <c r="T2" s="214"/>
      <c r="U2" s="214"/>
      <c r="V2" s="214" t="s">
        <v>17</v>
      </c>
      <c r="W2" s="214"/>
      <c r="X2" s="215" t="s">
        <v>18</v>
      </c>
      <c r="Y2" s="215"/>
      <c r="Z2" s="215" t="s">
        <v>19</v>
      </c>
      <c r="AA2" s="215"/>
      <c r="AB2" s="215" t="s">
        <v>20</v>
      </c>
      <c r="AC2" s="215"/>
      <c r="AD2" s="215" t="s">
        <v>21</v>
      </c>
      <c r="AE2" s="215"/>
      <c r="AF2" s="154" t="s">
        <v>22</v>
      </c>
      <c r="AG2" s="213"/>
      <c r="AH2" s="213"/>
      <c r="AI2" s="213"/>
      <c r="AJ2" s="153" t="s">
        <v>23</v>
      </c>
      <c r="AK2" s="214" t="s">
        <v>24</v>
      </c>
      <c r="AL2" s="214"/>
      <c r="AM2" s="214" t="s">
        <v>25</v>
      </c>
      <c r="AN2" s="214"/>
      <c r="AO2" s="213"/>
      <c r="AP2" s="213" t="s">
        <v>26</v>
      </c>
      <c r="AQ2" s="213" t="s">
        <v>15</v>
      </c>
      <c r="AR2" s="213" t="s">
        <v>18</v>
      </c>
      <c r="AS2" s="213" t="s">
        <v>13</v>
      </c>
      <c r="AT2" s="213" t="s">
        <v>14</v>
      </c>
      <c r="AU2" s="213" t="s">
        <v>19</v>
      </c>
      <c r="AV2" s="262"/>
    </row>
    <row r="3" spans="1:48" ht="32.25" customHeight="1" x14ac:dyDescent="0.25">
      <c r="A3" s="216"/>
      <c r="B3" s="216"/>
      <c r="C3" s="216"/>
      <c r="D3" s="154" t="s">
        <v>27</v>
      </c>
      <c r="E3" s="154" t="s">
        <v>28</v>
      </c>
      <c r="F3" s="154" t="s">
        <v>29</v>
      </c>
      <c r="G3" s="154" t="s">
        <v>30</v>
      </c>
      <c r="H3" s="154" t="s">
        <v>31</v>
      </c>
      <c r="I3" s="154" t="s">
        <v>32</v>
      </c>
      <c r="J3" s="154" t="s">
        <v>31</v>
      </c>
      <c r="K3" s="154" t="s">
        <v>32</v>
      </c>
      <c r="L3" s="154" t="s">
        <v>32</v>
      </c>
      <c r="M3" s="154" t="s">
        <v>33</v>
      </c>
      <c r="N3" s="154" t="s">
        <v>32</v>
      </c>
      <c r="O3" s="154" t="s">
        <v>33</v>
      </c>
      <c r="P3" s="213"/>
      <c r="Q3" s="154" t="s">
        <v>34</v>
      </c>
      <c r="R3" s="154" t="s">
        <v>30</v>
      </c>
      <c r="S3" s="154" t="s">
        <v>31</v>
      </c>
      <c r="T3" s="154" t="s">
        <v>35</v>
      </c>
      <c r="U3" s="154" t="s">
        <v>36</v>
      </c>
      <c r="V3" s="154" t="s">
        <v>32</v>
      </c>
      <c r="W3" s="152" t="s">
        <v>33</v>
      </c>
      <c r="X3" s="154" t="s">
        <v>32</v>
      </c>
      <c r="Y3" s="152" t="s">
        <v>33</v>
      </c>
      <c r="Z3" s="154" t="s">
        <v>32</v>
      </c>
      <c r="AA3" s="154" t="s">
        <v>33</v>
      </c>
      <c r="AB3" s="154" t="s">
        <v>32</v>
      </c>
      <c r="AC3" s="154" t="s">
        <v>33</v>
      </c>
      <c r="AD3" s="154" t="s">
        <v>32</v>
      </c>
      <c r="AE3" s="154" t="s">
        <v>33</v>
      </c>
      <c r="AF3" s="154" t="s">
        <v>32</v>
      </c>
      <c r="AG3" s="213"/>
      <c r="AH3" s="213"/>
      <c r="AI3" s="213"/>
      <c r="AJ3" s="152" t="s">
        <v>32</v>
      </c>
      <c r="AK3" s="152" t="s">
        <v>32</v>
      </c>
      <c r="AL3" s="152" t="s">
        <v>33</v>
      </c>
      <c r="AM3" s="152" t="s">
        <v>32</v>
      </c>
      <c r="AN3" s="152" t="s">
        <v>33</v>
      </c>
      <c r="AO3" s="213"/>
      <c r="AP3" s="213"/>
      <c r="AQ3" s="213"/>
      <c r="AR3" s="213"/>
      <c r="AS3" s="213"/>
      <c r="AT3" s="213"/>
      <c r="AU3" s="213"/>
      <c r="AV3" s="262"/>
    </row>
    <row r="4" spans="1:48" x14ac:dyDescent="0.25">
      <c r="A4" s="216"/>
      <c r="B4" s="216"/>
      <c r="C4" s="216"/>
      <c r="D4" s="154">
        <v>1</v>
      </c>
      <c r="E4" s="154">
        <v>1</v>
      </c>
      <c r="F4" s="154">
        <v>5</v>
      </c>
      <c r="G4" s="154">
        <v>5</v>
      </c>
      <c r="H4" s="154">
        <v>3</v>
      </c>
      <c r="I4" s="154">
        <v>4</v>
      </c>
      <c r="J4" s="154">
        <v>3</v>
      </c>
      <c r="K4" s="154">
        <v>3</v>
      </c>
      <c r="L4" s="154">
        <v>2</v>
      </c>
      <c r="M4" s="154">
        <v>3</v>
      </c>
      <c r="N4" s="154">
        <v>2</v>
      </c>
      <c r="O4" s="154">
        <v>3</v>
      </c>
      <c r="P4" s="152">
        <v>2</v>
      </c>
      <c r="Q4" s="154">
        <v>4</v>
      </c>
      <c r="R4" s="154">
        <v>5</v>
      </c>
      <c r="S4" s="154">
        <v>1</v>
      </c>
      <c r="T4" s="154">
        <v>2</v>
      </c>
      <c r="U4" s="154">
        <v>2</v>
      </c>
      <c r="V4" s="154">
        <v>2</v>
      </c>
      <c r="W4" s="152">
        <v>3</v>
      </c>
      <c r="X4" s="154">
        <v>2</v>
      </c>
      <c r="Y4" s="152">
        <v>3</v>
      </c>
      <c r="Z4" s="154">
        <v>2</v>
      </c>
      <c r="AA4" s="154">
        <v>3</v>
      </c>
      <c r="AB4" s="154">
        <v>2</v>
      </c>
      <c r="AC4" s="154">
        <v>3</v>
      </c>
      <c r="AD4" s="154">
        <v>2</v>
      </c>
      <c r="AE4" s="154">
        <v>3</v>
      </c>
      <c r="AF4" s="154">
        <v>2</v>
      </c>
      <c r="AG4" s="152">
        <v>2</v>
      </c>
      <c r="AH4" s="152">
        <v>2</v>
      </c>
      <c r="AI4" s="152">
        <v>2</v>
      </c>
      <c r="AJ4" s="152">
        <v>2</v>
      </c>
      <c r="AK4" s="152">
        <v>2</v>
      </c>
      <c r="AL4" s="152">
        <v>3</v>
      </c>
      <c r="AM4" s="152">
        <v>2</v>
      </c>
      <c r="AN4" s="152">
        <v>3</v>
      </c>
      <c r="AO4" s="152">
        <v>1</v>
      </c>
      <c r="AP4" s="152">
        <v>1</v>
      </c>
      <c r="AQ4" s="152">
        <v>1</v>
      </c>
      <c r="AR4" s="152">
        <v>1</v>
      </c>
      <c r="AS4" s="152">
        <v>1</v>
      </c>
      <c r="AT4" s="152">
        <v>1</v>
      </c>
      <c r="AU4" s="152">
        <v>1</v>
      </c>
      <c r="AV4" s="263">
        <f>SUM(D10:AU10)</f>
        <v>144</v>
      </c>
    </row>
    <row r="5" spans="1:48" x14ac:dyDescent="0.25">
      <c r="A5" s="261" t="s">
        <v>464</v>
      </c>
      <c r="B5" s="261"/>
      <c r="C5" s="261"/>
      <c r="D5" s="47" t="e">
        <f>SUMIF(#REF!,"a",#REF!)/D4</f>
        <v>#REF!</v>
      </c>
      <c r="E5" s="47" t="e">
        <f>SUMIF(#REF!,"a",#REF!)/E4</f>
        <v>#REF!</v>
      </c>
      <c r="F5" s="47" t="e">
        <f>SUMIF(#REF!,"a",#REF!)/F4</f>
        <v>#REF!</v>
      </c>
      <c r="G5" s="47" t="e">
        <f>SUMIF(#REF!,"a",#REF!)/G4</f>
        <v>#REF!</v>
      </c>
      <c r="H5" s="47" t="e">
        <f>SUMIF(#REF!,"a",#REF!)/H4</f>
        <v>#REF!</v>
      </c>
      <c r="I5" s="47" t="e">
        <f>SUMIF(#REF!,"a",#REF!)/I4</f>
        <v>#REF!</v>
      </c>
      <c r="J5" s="47" t="e">
        <f>SUMIF(#REF!,"a",#REF!)/J4</f>
        <v>#REF!</v>
      </c>
      <c r="K5" s="47" t="e">
        <f>SUMIF(#REF!,"a",#REF!)/K4</f>
        <v>#REF!</v>
      </c>
      <c r="L5" s="47" t="e">
        <f>SUMIF(#REF!,"a",#REF!)/L4</f>
        <v>#REF!</v>
      </c>
      <c r="M5" s="47" t="e">
        <f>SUMIF(#REF!,"a",#REF!)/M4</f>
        <v>#REF!</v>
      </c>
      <c r="N5" s="47" t="e">
        <f>SUMIF(#REF!,"a",#REF!)/N4</f>
        <v>#REF!</v>
      </c>
      <c r="O5" s="47" t="e">
        <f>SUMIF(#REF!,"a",#REF!)/O4</f>
        <v>#REF!</v>
      </c>
      <c r="P5" s="47" t="e">
        <f>SUMIF(#REF!,"a",#REF!)/P4</f>
        <v>#REF!</v>
      </c>
      <c r="Q5" s="47" t="e">
        <f>SUMIF(#REF!,"a",#REF!)/Q4</f>
        <v>#REF!</v>
      </c>
      <c r="R5" s="47" t="e">
        <f>SUMIF(#REF!,"a",#REF!)/R4</f>
        <v>#REF!</v>
      </c>
      <c r="S5" s="47" t="e">
        <f>SUMIF(#REF!,"a",#REF!)/S4</f>
        <v>#REF!</v>
      </c>
      <c r="T5" s="47" t="e">
        <f>SUMIF(#REF!,"a",#REF!)/T4</f>
        <v>#REF!</v>
      </c>
      <c r="U5" s="47" t="e">
        <f>SUMIF(#REF!,"a",#REF!)/U4</f>
        <v>#REF!</v>
      </c>
      <c r="V5" s="47" t="e">
        <f>SUMIF(#REF!,"a",#REF!)/V4</f>
        <v>#REF!</v>
      </c>
      <c r="W5" s="47" t="e">
        <f>SUMIF(#REF!,"a",#REF!)/W4</f>
        <v>#REF!</v>
      </c>
      <c r="X5" s="47" t="e">
        <f>SUMIF(#REF!,"a",#REF!)/X4</f>
        <v>#REF!</v>
      </c>
      <c r="Y5" s="47" t="e">
        <f>SUMIF(#REF!,"a",#REF!)/Y4</f>
        <v>#REF!</v>
      </c>
      <c r="Z5" s="47" t="e">
        <f>SUMIF(#REF!,"a",#REF!)/Z4</f>
        <v>#REF!</v>
      </c>
      <c r="AA5" s="47" t="e">
        <f>SUMIF(#REF!,"a",#REF!)/AA4</f>
        <v>#REF!</v>
      </c>
      <c r="AB5" s="47" t="e">
        <f>SUMIF(#REF!,"a",#REF!)/AB4</f>
        <v>#REF!</v>
      </c>
      <c r="AC5" s="47" t="e">
        <f>SUMIF(#REF!,"a",#REF!)/AC4</f>
        <v>#REF!</v>
      </c>
      <c r="AD5" s="47" t="e">
        <f>SUMIF(#REF!,"a",#REF!)/AD4</f>
        <v>#REF!</v>
      </c>
      <c r="AE5" s="47" t="e">
        <f>SUMIF(#REF!,"a",#REF!)/AE4</f>
        <v>#REF!</v>
      </c>
      <c r="AF5" s="47" t="e">
        <f>SUMIF(#REF!,"a",#REF!)/AF4</f>
        <v>#REF!</v>
      </c>
      <c r="AG5" s="47" t="e">
        <f>SUMIF(#REF!,"a",#REF!)/AG4</f>
        <v>#REF!</v>
      </c>
      <c r="AH5" s="47" t="e">
        <f>SUMIF(#REF!,"a",#REF!)/AH4</f>
        <v>#REF!</v>
      </c>
      <c r="AI5" s="47" t="e">
        <f>SUMIF(#REF!,"a",#REF!)/AI4</f>
        <v>#REF!</v>
      </c>
      <c r="AJ5" s="47" t="e">
        <f>SUMIF(#REF!,"a",#REF!)/AJ4</f>
        <v>#REF!</v>
      </c>
      <c r="AK5" s="47" t="e">
        <f>SUMIF(#REF!,"a",#REF!)/AK4</f>
        <v>#REF!</v>
      </c>
      <c r="AL5" s="47" t="e">
        <f>SUMIF(#REF!,"a",#REF!)/AL4</f>
        <v>#REF!</v>
      </c>
      <c r="AM5" s="47" t="e">
        <f>SUMIF(#REF!,"a",#REF!)/AM4</f>
        <v>#REF!</v>
      </c>
      <c r="AN5" s="47" t="e">
        <f>SUMIF(#REF!,"a",#REF!)/AN4</f>
        <v>#REF!</v>
      </c>
      <c r="AO5" s="47" t="e">
        <f>SUMIF(#REF!,"a",#REF!)/AO4</f>
        <v>#REF!</v>
      </c>
      <c r="AP5" s="47" t="e">
        <f>SUMIF(#REF!,"a",#REF!)/AP4</f>
        <v>#REF!</v>
      </c>
      <c r="AQ5" s="47" t="e">
        <f>SUMIF(#REF!,"a",#REF!)/AQ4</f>
        <v>#REF!</v>
      </c>
      <c r="AR5" s="47" t="e">
        <f>SUMIF(#REF!,"a",#REF!)/AR4</f>
        <v>#REF!</v>
      </c>
      <c r="AS5" s="47" t="e">
        <f>SUMIF(#REF!,"a",#REF!)/AS4</f>
        <v>#REF!</v>
      </c>
      <c r="AT5" s="47" t="e">
        <f>SUMIF(#REF!,"a",#REF!)/AT4</f>
        <v>#REF!</v>
      </c>
      <c r="AU5" s="47" t="e">
        <f>SUMIF(#REF!,"a",#REF!)/AU4</f>
        <v>#REF!</v>
      </c>
      <c r="AV5" s="263"/>
    </row>
    <row r="6" spans="1:48" x14ac:dyDescent="0.25">
      <c r="A6" s="261" t="s">
        <v>465</v>
      </c>
      <c r="B6" s="261"/>
      <c r="C6" s="261"/>
      <c r="D6" s="47" t="e">
        <f>SUMIF(#REF!,"b",#REF!)/D4</f>
        <v>#REF!</v>
      </c>
      <c r="E6" s="47" t="e">
        <f>SUMIF(#REF!,"b",#REF!)/E4</f>
        <v>#REF!</v>
      </c>
      <c r="F6" s="47" t="e">
        <f>SUMIF(#REF!,"b",#REF!)/F4</f>
        <v>#REF!</v>
      </c>
      <c r="G6" s="47" t="e">
        <f>SUMIF(#REF!,"b",#REF!)/G4</f>
        <v>#REF!</v>
      </c>
      <c r="H6" s="47" t="e">
        <f>SUMIF(#REF!,"b",#REF!)/H4</f>
        <v>#REF!</v>
      </c>
      <c r="I6" s="47" t="e">
        <f>SUMIF(#REF!,"b",#REF!)/I4</f>
        <v>#REF!</v>
      </c>
      <c r="J6" s="47" t="e">
        <f>SUMIF(#REF!,"b",#REF!)/J4</f>
        <v>#REF!</v>
      </c>
      <c r="K6" s="47" t="e">
        <f>SUMIF(#REF!,"b",#REF!)/K4</f>
        <v>#REF!</v>
      </c>
      <c r="L6" s="47" t="e">
        <f>SUMIF(#REF!,"b",#REF!)/L4</f>
        <v>#REF!</v>
      </c>
      <c r="M6" s="47" t="e">
        <f>SUMIF(#REF!,"b",#REF!)/M4</f>
        <v>#REF!</v>
      </c>
      <c r="N6" s="47" t="e">
        <f>SUMIF(#REF!,"b",#REF!)/N4</f>
        <v>#REF!</v>
      </c>
      <c r="O6" s="47" t="e">
        <f>SUMIF(#REF!,"b",#REF!)/O4</f>
        <v>#REF!</v>
      </c>
      <c r="P6" s="47" t="e">
        <f>SUMIF(#REF!,"b",#REF!)/P4</f>
        <v>#REF!</v>
      </c>
      <c r="Q6" s="47" t="e">
        <f>SUMIF(#REF!,"b",#REF!)/Q4</f>
        <v>#REF!</v>
      </c>
      <c r="R6" s="47" t="e">
        <f>SUMIF(#REF!,"b",#REF!)/R4</f>
        <v>#REF!</v>
      </c>
      <c r="S6" s="47" t="e">
        <f>SUMIF(#REF!,"b",#REF!)/S4</f>
        <v>#REF!</v>
      </c>
      <c r="T6" s="47" t="e">
        <f>SUMIF(#REF!,"b",#REF!)/T4</f>
        <v>#REF!</v>
      </c>
      <c r="U6" s="47" t="e">
        <f>SUMIF(#REF!,"b",#REF!)/U4</f>
        <v>#REF!</v>
      </c>
      <c r="V6" s="47" t="e">
        <f>SUMIF(#REF!,"b",#REF!)/V4</f>
        <v>#REF!</v>
      </c>
      <c r="W6" s="47" t="e">
        <f>SUMIF(#REF!,"b",#REF!)/W4</f>
        <v>#REF!</v>
      </c>
      <c r="X6" s="47" t="e">
        <f>SUMIF(#REF!,"b",#REF!)/X4</f>
        <v>#REF!</v>
      </c>
      <c r="Y6" s="47" t="e">
        <f>SUMIF(#REF!,"b",#REF!)/Y4</f>
        <v>#REF!</v>
      </c>
      <c r="Z6" s="47" t="e">
        <f>SUMIF(#REF!,"b",#REF!)/Z4</f>
        <v>#REF!</v>
      </c>
      <c r="AA6" s="47" t="e">
        <f>SUMIF(#REF!,"b",#REF!)/AA4</f>
        <v>#REF!</v>
      </c>
      <c r="AB6" s="47" t="e">
        <f>SUMIF(#REF!,"b",#REF!)/AB4</f>
        <v>#REF!</v>
      </c>
      <c r="AC6" s="47" t="e">
        <f>SUMIF(#REF!,"b",#REF!)/AC4</f>
        <v>#REF!</v>
      </c>
      <c r="AD6" s="47" t="e">
        <f>SUMIF(#REF!,"b",#REF!)/AD4</f>
        <v>#REF!</v>
      </c>
      <c r="AE6" s="47" t="e">
        <f>SUMIF(#REF!,"b",#REF!)/AE4</f>
        <v>#REF!</v>
      </c>
      <c r="AF6" s="47" t="e">
        <f>SUMIF(#REF!,"b",#REF!)/AF4</f>
        <v>#REF!</v>
      </c>
      <c r="AG6" s="47" t="e">
        <f>SUMIF(#REF!,"b",#REF!)/AG4</f>
        <v>#REF!</v>
      </c>
      <c r="AH6" s="47" t="e">
        <f>SUMIF(#REF!,"b",#REF!)/AH4</f>
        <v>#REF!</v>
      </c>
      <c r="AI6" s="47" t="e">
        <f>SUMIF(#REF!,"b",#REF!)/AI4</f>
        <v>#REF!</v>
      </c>
      <c r="AJ6" s="47" t="e">
        <f>SUMIF(#REF!,"b",#REF!)/AJ4</f>
        <v>#REF!</v>
      </c>
      <c r="AK6" s="47" t="e">
        <f>SUMIF(#REF!,"b",#REF!)/AK4</f>
        <v>#REF!</v>
      </c>
      <c r="AL6" s="47" t="e">
        <f>SUMIF(#REF!,"b",#REF!)/AL4</f>
        <v>#REF!</v>
      </c>
      <c r="AM6" s="47" t="e">
        <f>SUMIF(#REF!,"b",#REF!)/AM4</f>
        <v>#REF!</v>
      </c>
      <c r="AN6" s="47" t="e">
        <f>SUMIF(#REF!,"b",#REF!)/AN4</f>
        <v>#REF!</v>
      </c>
      <c r="AO6" s="47" t="e">
        <f>SUMIF(#REF!,"b",#REF!)/AO4</f>
        <v>#REF!</v>
      </c>
      <c r="AP6" s="47" t="e">
        <f>SUMIF(#REF!,"b",#REF!)/AP4</f>
        <v>#REF!</v>
      </c>
      <c r="AQ6" s="47" t="e">
        <f>SUMIF(#REF!,"b",#REF!)/AQ4</f>
        <v>#REF!</v>
      </c>
      <c r="AR6" s="47" t="e">
        <f>SUMIF(#REF!,"b",#REF!)/AR4</f>
        <v>#REF!</v>
      </c>
      <c r="AS6" s="47" t="e">
        <f>SUMIF(#REF!,"b",#REF!)/AS4</f>
        <v>#REF!</v>
      </c>
      <c r="AT6" s="47" t="e">
        <f>SUMIF(#REF!,"b",#REF!)/AT4</f>
        <v>#REF!</v>
      </c>
      <c r="AU6" s="47" t="e">
        <f>SUMIF(#REF!,"b",#REF!)/AU4</f>
        <v>#REF!</v>
      </c>
      <c r="AV6" s="263"/>
    </row>
    <row r="7" spans="1:48" x14ac:dyDescent="0.25">
      <c r="A7" s="261" t="s">
        <v>466</v>
      </c>
      <c r="B7" s="261"/>
      <c r="C7" s="261"/>
      <c r="D7" s="48" t="e">
        <f>SUMIF(#REF!,"c",#REF!)/D4</f>
        <v>#REF!</v>
      </c>
      <c r="E7" s="48" t="e">
        <f>SUMIF(#REF!,"c",#REF!)/E4</f>
        <v>#REF!</v>
      </c>
      <c r="F7" s="48" t="e">
        <f>SUMIF(#REF!,"c",#REF!)/F4</f>
        <v>#REF!</v>
      </c>
      <c r="G7" s="48" t="e">
        <f>SUMIF(#REF!,"c",#REF!)/G4</f>
        <v>#REF!</v>
      </c>
      <c r="H7" s="48" t="e">
        <f>SUMIF(#REF!,"c",#REF!)/H4</f>
        <v>#REF!</v>
      </c>
      <c r="I7" s="48" t="e">
        <f>SUMIF(#REF!,"c",#REF!)/I4</f>
        <v>#REF!</v>
      </c>
      <c r="J7" s="48" t="e">
        <f>SUMIF(#REF!,"c",#REF!)/J4</f>
        <v>#REF!</v>
      </c>
      <c r="K7" s="48" t="e">
        <f>SUMIF(#REF!,"c",#REF!)/K4</f>
        <v>#REF!</v>
      </c>
      <c r="L7" s="48" t="e">
        <f>SUMIF(#REF!,"c",#REF!)/L4</f>
        <v>#REF!</v>
      </c>
      <c r="M7" s="48" t="e">
        <f>SUMIF(#REF!,"c",#REF!)/M4</f>
        <v>#REF!</v>
      </c>
      <c r="N7" s="48" t="e">
        <f>SUMIF(#REF!,"c",#REF!)/N4</f>
        <v>#REF!</v>
      </c>
      <c r="O7" s="48" t="e">
        <f>SUMIF(#REF!,"c",#REF!)/O4</f>
        <v>#REF!</v>
      </c>
      <c r="P7" s="48" t="e">
        <f>SUMIF(#REF!,"c",#REF!)/P4</f>
        <v>#REF!</v>
      </c>
      <c r="Q7" s="48" t="e">
        <f>SUMIF(#REF!,"c",#REF!)/Q4</f>
        <v>#REF!</v>
      </c>
      <c r="R7" s="48" t="e">
        <f>SUMIF(#REF!,"c",#REF!)/R4</f>
        <v>#REF!</v>
      </c>
      <c r="S7" s="48" t="e">
        <f>SUMIF(#REF!,"c",#REF!)/S4</f>
        <v>#REF!</v>
      </c>
      <c r="T7" s="48" t="e">
        <f>SUMIF(#REF!,"c",#REF!)/T4</f>
        <v>#REF!</v>
      </c>
      <c r="U7" s="48" t="e">
        <f>SUMIF(#REF!,"c",#REF!)/U4</f>
        <v>#REF!</v>
      </c>
      <c r="V7" s="48" t="e">
        <f>SUMIF(#REF!,"c",#REF!)/V4</f>
        <v>#REF!</v>
      </c>
      <c r="W7" s="48" t="e">
        <f>SUMIF(#REF!,"c",#REF!)/W4</f>
        <v>#REF!</v>
      </c>
      <c r="X7" s="48" t="e">
        <f>SUMIF(#REF!,"c",#REF!)/X4</f>
        <v>#REF!</v>
      </c>
      <c r="Y7" s="48" t="e">
        <f>SUMIF(#REF!,"c",#REF!)/Y4</f>
        <v>#REF!</v>
      </c>
      <c r="Z7" s="48" t="e">
        <f>SUMIF(#REF!,"c",#REF!)/Z4</f>
        <v>#REF!</v>
      </c>
      <c r="AA7" s="48" t="e">
        <f>SUMIF(#REF!,"c",#REF!)/AA4</f>
        <v>#REF!</v>
      </c>
      <c r="AB7" s="48" t="e">
        <f>SUMIF(#REF!,"c",#REF!)/AB4</f>
        <v>#REF!</v>
      </c>
      <c r="AC7" s="48" t="e">
        <f>SUMIF(#REF!,"c",#REF!)/AC4</f>
        <v>#REF!</v>
      </c>
      <c r="AD7" s="48" t="e">
        <f>SUMIF(#REF!,"c",#REF!)/AD4</f>
        <v>#REF!</v>
      </c>
      <c r="AE7" s="48" t="e">
        <f>SUMIF(#REF!,"c",#REF!)/AE4</f>
        <v>#REF!</v>
      </c>
      <c r="AF7" s="48" t="e">
        <f>SUMIF(#REF!,"c",#REF!)/AF4</f>
        <v>#REF!</v>
      </c>
      <c r="AG7" s="48" t="e">
        <f>SUMIF(#REF!,"c",#REF!)/AG4</f>
        <v>#REF!</v>
      </c>
      <c r="AH7" s="48" t="e">
        <f>SUMIF(#REF!,"c",#REF!)/AH4</f>
        <v>#REF!</v>
      </c>
      <c r="AI7" s="48" t="e">
        <f>SUMIF(#REF!,"c",#REF!)/AI4</f>
        <v>#REF!</v>
      </c>
      <c r="AJ7" s="48" t="e">
        <f>SUMIF(#REF!,"c",#REF!)/AJ4</f>
        <v>#REF!</v>
      </c>
      <c r="AK7" s="48" t="e">
        <f>SUMIF(#REF!,"c",#REF!)/AK4</f>
        <v>#REF!</v>
      </c>
      <c r="AL7" s="48" t="e">
        <f>SUMIF(#REF!,"c",#REF!)/AL4</f>
        <v>#REF!</v>
      </c>
      <c r="AM7" s="48" t="e">
        <f>SUMIF(#REF!,"c",#REF!)/AM4</f>
        <v>#REF!</v>
      </c>
      <c r="AN7" s="48" t="e">
        <f>SUMIF(#REF!,"c",#REF!)/AN4</f>
        <v>#REF!</v>
      </c>
      <c r="AO7" s="48" t="e">
        <f>SUMIF(#REF!,"c",#REF!)/AO4</f>
        <v>#REF!</v>
      </c>
      <c r="AP7" s="48" t="e">
        <f>SUMIF(#REF!,"c",#REF!)/AP4</f>
        <v>#REF!</v>
      </c>
      <c r="AQ7" s="48" t="e">
        <f>SUMIF(#REF!,"c",#REF!)/AQ4</f>
        <v>#REF!</v>
      </c>
      <c r="AR7" s="48" t="e">
        <f>SUMIF(#REF!,"c",#REF!)/AR4</f>
        <v>#REF!</v>
      </c>
      <c r="AS7" s="48" t="e">
        <f>SUMIF(#REF!,"c",#REF!)/AS4</f>
        <v>#REF!</v>
      </c>
      <c r="AT7" s="48" t="e">
        <f>SUMIF(#REF!,"c",#REF!)/AT4</f>
        <v>#REF!</v>
      </c>
      <c r="AU7" s="48" t="e">
        <f>SUMIF(#REF!,"c",#REF!)/AU4</f>
        <v>#REF!</v>
      </c>
      <c r="AV7" s="263"/>
    </row>
    <row r="8" spans="1:48" x14ac:dyDescent="0.25">
      <c r="A8" s="261" t="s">
        <v>80</v>
      </c>
      <c r="B8" s="261"/>
      <c r="C8" s="261"/>
      <c r="D8" s="48" t="e">
        <f t="shared" ref="D8:T8" si="0">SUM(D5:D7)</f>
        <v>#REF!</v>
      </c>
      <c r="E8" s="48" t="e">
        <f t="shared" si="0"/>
        <v>#REF!</v>
      </c>
      <c r="F8" s="48" t="e">
        <f t="shared" si="0"/>
        <v>#REF!</v>
      </c>
      <c r="G8" s="48" t="e">
        <f t="shared" si="0"/>
        <v>#REF!</v>
      </c>
      <c r="H8" s="48" t="e">
        <f t="shared" si="0"/>
        <v>#REF!</v>
      </c>
      <c r="I8" s="48" t="e">
        <f t="shared" si="0"/>
        <v>#REF!</v>
      </c>
      <c r="J8" s="48" t="e">
        <f t="shared" si="0"/>
        <v>#REF!</v>
      </c>
      <c r="K8" s="48" t="e">
        <f t="shared" si="0"/>
        <v>#REF!</v>
      </c>
      <c r="L8" s="48" t="e">
        <f t="shared" si="0"/>
        <v>#REF!</v>
      </c>
      <c r="M8" s="48" t="e">
        <f t="shared" si="0"/>
        <v>#REF!</v>
      </c>
      <c r="N8" s="48" t="e">
        <f t="shared" si="0"/>
        <v>#REF!</v>
      </c>
      <c r="O8" s="48" t="e">
        <f t="shared" si="0"/>
        <v>#REF!</v>
      </c>
      <c r="P8" s="48" t="e">
        <f t="shared" si="0"/>
        <v>#REF!</v>
      </c>
      <c r="Q8" s="48" t="e">
        <f t="shared" si="0"/>
        <v>#REF!</v>
      </c>
      <c r="R8" s="48" t="e">
        <f t="shared" si="0"/>
        <v>#REF!</v>
      </c>
      <c r="S8" s="48" t="e">
        <f t="shared" si="0"/>
        <v>#REF!</v>
      </c>
      <c r="T8" s="48" t="e">
        <f t="shared" si="0"/>
        <v>#REF!</v>
      </c>
      <c r="U8" s="48" t="e">
        <f t="shared" ref="U8" si="1">SUM(U5:U7)</f>
        <v>#REF!</v>
      </c>
      <c r="V8" s="48" t="e">
        <f t="shared" ref="V8" si="2">SUM(V5:V7)</f>
        <v>#REF!</v>
      </c>
      <c r="W8" s="48" t="e">
        <f t="shared" ref="W8" si="3">SUM(W5:W7)</f>
        <v>#REF!</v>
      </c>
      <c r="X8" s="48" t="e">
        <f t="shared" ref="X8" si="4">SUM(X5:X7)</f>
        <v>#REF!</v>
      </c>
      <c r="Y8" s="48" t="e">
        <f t="shared" ref="Y8" si="5">SUM(Y5:Y7)</f>
        <v>#REF!</v>
      </c>
      <c r="Z8" s="48" t="e">
        <f t="shared" ref="Z8" si="6">SUM(Z5:Z7)</f>
        <v>#REF!</v>
      </c>
      <c r="AA8" s="48" t="e">
        <f t="shared" ref="AA8" si="7">SUM(AA5:AA7)</f>
        <v>#REF!</v>
      </c>
      <c r="AB8" s="48" t="e">
        <f t="shared" ref="AB8" si="8">SUM(AB5:AB7)</f>
        <v>#REF!</v>
      </c>
      <c r="AC8" s="48" t="e">
        <f t="shared" ref="AC8" si="9">SUM(AC5:AC7)</f>
        <v>#REF!</v>
      </c>
      <c r="AD8" s="48" t="e">
        <f t="shared" ref="AD8" si="10">SUM(AD5:AD7)</f>
        <v>#REF!</v>
      </c>
      <c r="AE8" s="48" t="e">
        <f t="shared" ref="AE8" si="11">SUM(AE5:AE7)</f>
        <v>#REF!</v>
      </c>
      <c r="AF8" s="48" t="e">
        <f t="shared" ref="AF8" si="12">SUM(AF5:AF7)</f>
        <v>#REF!</v>
      </c>
      <c r="AG8" s="48" t="e">
        <f t="shared" ref="AG8" si="13">SUM(AG5:AG7)</f>
        <v>#REF!</v>
      </c>
      <c r="AH8" s="48" t="e">
        <f t="shared" ref="AH8" si="14">SUM(AH5:AH7)</f>
        <v>#REF!</v>
      </c>
      <c r="AI8" s="48" t="e">
        <f t="shared" ref="AI8" si="15">SUM(AI5:AI7)</f>
        <v>#REF!</v>
      </c>
      <c r="AJ8" s="48" t="e">
        <f t="shared" ref="AJ8" si="16">SUM(AJ5:AJ7)</f>
        <v>#REF!</v>
      </c>
      <c r="AK8" s="48" t="e">
        <f t="shared" ref="AK8" si="17">SUM(AK5:AK7)</f>
        <v>#REF!</v>
      </c>
      <c r="AL8" s="48" t="e">
        <f t="shared" ref="AL8" si="18">SUM(AL5:AL7)</f>
        <v>#REF!</v>
      </c>
      <c r="AM8" s="48" t="e">
        <f t="shared" ref="AM8" si="19">SUM(AM5:AM7)</f>
        <v>#REF!</v>
      </c>
      <c r="AN8" s="48" t="e">
        <f t="shared" ref="AN8" si="20">SUM(AN5:AN7)</f>
        <v>#REF!</v>
      </c>
      <c r="AO8" s="48" t="e">
        <f t="shared" ref="AO8" si="21">SUM(AO5:AO7)</f>
        <v>#REF!</v>
      </c>
      <c r="AP8" s="48" t="e">
        <f t="shared" ref="AP8:AP9" si="22">SUM(AP5:AP7)</f>
        <v>#REF!</v>
      </c>
      <c r="AQ8" s="48" t="e">
        <f t="shared" ref="AQ8:AQ9" si="23">SUM(AQ5:AQ7)</f>
        <v>#REF!</v>
      </c>
      <c r="AR8" s="48" t="e">
        <f t="shared" ref="AR8:AR9" si="24">SUM(AR5:AR7)</f>
        <v>#REF!</v>
      </c>
      <c r="AS8" s="48" t="e">
        <f t="shared" ref="AS8:AS9" si="25">SUM(AS5:AS7)</f>
        <v>#REF!</v>
      </c>
      <c r="AT8" s="48" t="e">
        <f t="shared" ref="AT8:AT9" si="26">SUM(AT5:AT7)</f>
        <v>#REF!</v>
      </c>
      <c r="AU8" s="48" t="e">
        <f t="shared" ref="AU8:AU9" si="27">SUM(AU5:AU7)</f>
        <v>#REF!</v>
      </c>
      <c r="AV8" s="263"/>
    </row>
    <row r="9" spans="1:48" x14ac:dyDescent="0.25">
      <c r="A9" s="261" t="s">
        <v>79</v>
      </c>
      <c r="B9" s="261"/>
      <c r="C9" s="261"/>
      <c r="D9" s="48">
        <v>1</v>
      </c>
      <c r="E9" s="48">
        <v>3</v>
      </c>
      <c r="F9" s="48">
        <v>1</v>
      </c>
      <c r="G9" s="48">
        <v>3</v>
      </c>
      <c r="H9" s="48">
        <v>2</v>
      </c>
      <c r="I9" s="48">
        <v>4</v>
      </c>
      <c r="J9" s="48"/>
      <c r="K9" s="48">
        <v>2</v>
      </c>
      <c r="L9" s="48">
        <v>1</v>
      </c>
      <c r="M9" s="48">
        <v>2</v>
      </c>
      <c r="N9" s="48">
        <v>1</v>
      </c>
      <c r="O9" s="48">
        <v>2</v>
      </c>
      <c r="P9" s="48">
        <v>1</v>
      </c>
      <c r="Q9" s="48">
        <v>2</v>
      </c>
      <c r="R9" s="48">
        <v>2</v>
      </c>
      <c r="S9" s="48">
        <v>1</v>
      </c>
      <c r="T9" s="48">
        <v>1</v>
      </c>
      <c r="U9" s="48">
        <v>1</v>
      </c>
      <c r="V9" s="48">
        <v>1</v>
      </c>
      <c r="W9" s="48">
        <v>1</v>
      </c>
      <c r="X9" s="48">
        <v>0</v>
      </c>
      <c r="Y9" s="48">
        <v>1</v>
      </c>
      <c r="Z9" s="48">
        <v>2</v>
      </c>
      <c r="AA9" s="48">
        <v>2</v>
      </c>
      <c r="AB9" s="48">
        <v>1</v>
      </c>
      <c r="AC9" s="48">
        <v>0</v>
      </c>
      <c r="AD9" s="48">
        <v>1</v>
      </c>
      <c r="AE9" s="48">
        <v>1</v>
      </c>
      <c r="AF9" s="48">
        <v>1</v>
      </c>
      <c r="AG9" s="48">
        <v>2</v>
      </c>
      <c r="AH9" s="48">
        <v>4</v>
      </c>
      <c r="AI9" s="48">
        <v>0</v>
      </c>
      <c r="AJ9" s="48">
        <v>0</v>
      </c>
      <c r="AK9" s="48">
        <v>1</v>
      </c>
      <c r="AL9" s="48">
        <v>1</v>
      </c>
      <c r="AM9" s="48">
        <v>2</v>
      </c>
      <c r="AN9" s="48">
        <v>0</v>
      </c>
      <c r="AO9" s="48">
        <v>2</v>
      </c>
      <c r="AP9" s="48" t="e">
        <f t="shared" si="22"/>
        <v>#REF!</v>
      </c>
      <c r="AQ9" s="48" t="e">
        <f t="shared" si="23"/>
        <v>#REF!</v>
      </c>
      <c r="AR9" s="48" t="e">
        <f t="shared" si="24"/>
        <v>#REF!</v>
      </c>
      <c r="AS9" s="48" t="e">
        <f t="shared" si="25"/>
        <v>#REF!</v>
      </c>
      <c r="AT9" s="48" t="e">
        <f t="shared" si="26"/>
        <v>#REF!</v>
      </c>
      <c r="AU9" s="48" t="e">
        <f t="shared" si="27"/>
        <v>#REF!</v>
      </c>
      <c r="AV9" s="263"/>
    </row>
    <row r="10" spans="1:48" x14ac:dyDescent="0.25">
      <c r="A10" s="92" t="s">
        <v>467</v>
      </c>
      <c r="B10" s="92"/>
      <c r="C10" s="92"/>
      <c r="D10" s="48">
        <v>1</v>
      </c>
      <c r="E10" s="48">
        <v>3</v>
      </c>
      <c r="F10" s="48">
        <v>5</v>
      </c>
      <c r="G10" s="48">
        <v>15</v>
      </c>
      <c r="H10" s="48">
        <v>6</v>
      </c>
      <c r="I10" s="48">
        <v>16</v>
      </c>
      <c r="J10" s="48">
        <v>0</v>
      </c>
      <c r="K10" s="48">
        <v>6</v>
      </c>
      <c r="L10" s="48">
        <v>2</v>
      </c>
      <c r="M10" s="48">
        <v>6</v>
      </c>
      <c r="N10" s="48">
        <v>2</v>
      </c>
      <c r="O10" s="48">
        <v>6</v>
      </c>
      <c r="P10" s="48">
        <v>2</v>
      </c>
      <c r="Q10" s="48">
        <v>8</v>
      </c>
      <c r="R10" s="48">
        <v>10</v>
      </c>
      <c r="S10" s="48">
        <v>1</v>
      </c>
      <c r="T10" s="48">
        <v>2</v>
      </c>
      <c r="U10" s="48">
        <v>2</v>
      </c>
      <c r="V10" s="48">
        <v>2</v>
      </c>
      <c r="W10" s="48">
        <v>3</v>
      </c>
      <c r="X10" s="48">
        <v>0</v>
      </c>
      <c r="Y10" s="48">
        <v>3</v>
      </c>
      <c r="Z10" s="48">
        <v>4</v>
      </c>
      <c r="AA10" s="48">
        <v>6</v>
      </c>
      <c r="AB10" s="48">
        <v>2</v>
      </c>
      <c r="AC10" s="48">
        <v>0</v>
      </c>
      <c r="AD10" s="48">
        <v>2</v>
      </c>
      <c r="AE10" s="48">
        <v>3</v>
      </c>
      <c r="AF10" s="48">
        <v>2</v>
      </c>
      <c r="AG10" s="48">
        <v>4</v>
      </c>
      <c r="AH10" s="48">
        <v>8</v>
      </c>
      <c r="AI10" s="48">
        <v>0</v>
      </c>
      <c r="AJ10" s="48">
        <v>0</v>
      </c>
      <c r="AK10" s="48">
        <v>2</v>
      </c>
      <c r="AL10" s="48">
        <v>3</v>
      </c>
      <c r="AM10" s="48">
        <v>4</v>
      </c>
      <c r="AN10" s="48">
        <v>1</v>
      </c>
      <c r="AO10" s="48">
        <v>2</v>
      </c>
      <c r="AP10" s="48">
        <v>0</v>
      </c>
      <c r="AQ10" s="48">
        <v>0</v>
      </c>
      <c r="AR10" s="48">
        <v>0</v>
      </c>
      <c r="AS10" s="48">
        <v>0</v>
      </c>
      <c r="AT10" s="48">
        <v>0</v>
      </c>
      <c r="AU10" s="48">
        <v>0</v>
      </c>
      <c r="AV10" s="263"/>
    </row>
  </sheetData>
  <mergeCells count="42">
    <mergeCell ref="AM2:AN2"/>
    <mergeCell ref="AP2:AP3"/>
    <mergeCell ref="AQ2:AQ3"/>
    <mergeCell ref="A1:C4"/>
    <mergeCell ref="J1:K1"/>
    <mergeCell ref="L1:P1"/>
    <mergeCell ref="Q1:U1"/>
    <mergeCell ref="Q2:R2"/>
    <mergeCell ref="D1:E2"/>
    <mergeCell ref="F1:G2"/>
    <mergeCell ref="H1:I1"/>
    <mergeCell ref="S2:U2"/>
    <mergeCell ref="V2:W2"/>
    <mergeCell ref="X2:Y2"/>
    <mergeCell ref="AG1:AG3"/>
    <mergeCell ref="AH1:AH3"/>
    <mergeCell ref="AB1:AF1"/>
    <mergeCell ref="Z2:AA2"/>
    <mergeCell ref="AB2:AC2"/>
    <mergeCell ref="AD2:AE2"/>
    <mergeCell ref="V1:AA1"/>
    <mergeCell ref="AR2:AR3"/>
    <mergeCell ref="AS2:AS3"/>
    <mergeCell ref="AV1:AV3"/>
    <mergeCell ref="A6:C6"/>
    <mergeCell ref="A7:C7"/>
    <mergeCell ref="L2:M2"/>
    <mergeCell ref="N2:O2"/>
    <mergeCell ref="P2:P3"/>
    <mergeCell ref="AV4:AV10"/>
    <mergeCell ref="AJ1:AN1"/>
    <mergeCell ref="AO1:AO3"/>
    <mergeCell ref="AP1:AU1"/>
    <mergeCell ref="AK2:AL2"/>
    <mergeCell ref="AT2:AT3"/>
    <mergeCell ref="AU2:AU3"/>
    <mergeCell ref="AI1:AI3"/>
    <mergeCell ref="A9:C9"/>
    <mergeCell ref="A8:C8"/>
    <mergeCell ref="A5:C5"/>
    <mergeCell ref="H2:I2"/>
    <mergeCell ref="J2:K2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0"/>
  <sheetViews>
    <sheetView zoomScale="54" zoomScaleNormal="85" workbookViewId="0">
      <selection activeCell="O24" sqref="O24"/>
    </sheetView>
  </sheetViews>
  <sheetFormatPr defaultRowHeight="15" x14ac:dyDescent="0.25"/>
  <cols>
    <col min="1" max="1" width="5" customWidth="1"/>
    <col min="2" max="2" width="6.5703125" customWidth="1"/>
    <col min="3" max="3" width="27.140625" customWidth="1"/>
    <col min="4" max="8" width="6" customWidth="1"/>
    <col min="9" max="9" width="7" customWidth="1"/>
    <col min="10" max="32" width="6" customWidth="1"/>
    <col min="33" max="33" width="6.7109375" customWidth="1"/>
    <col min="34" max="34" width="3.85546875" style="12" customWidth="1"/>
    <col min="35" max="35" width="3.5703125" style="12" customWidth="1"/>
    <col min="36" max="36" width="6.28515625" customWidth="1"/>
    <col min="37" max="37" width="3.28515625" style="12" customWidth="1"/>
    <col min="38" max="38" width="3.85546875" style="12" customWidth="1"/>
    <col min="39" max="52" width="6" customWidth="1"/>
  </cols>
  <sheetData>
    <row r="1" spans="1:52" ht="23.25" customHeight="1" thickBot="1" x14ac:dyDescent="0.3">
      <c r="A1" s="267" t="s">
        <v>0</v>
      </c>
      <c r="B1" s="268"/>
      <c r="C1" s="271" t="s">
        <v>38</v>
      </c>
      <c r="D1" s="266" t="s">
        <v>1</v>
      </c>
      <c r="E1" s="273"/>
      <c r="F1" s="273" t="s">
        <v>2</v>
      </c>
      <c r="G1" s="273"/>
      <c r="H1" s="273" t="s">
        <v>3</v>
      </c>
      <c r="I1" s="273"/>
      <c r="J1" s="273" t="s">
        <v>4</v>
      </c>
      <c r="K1" s="273"/>
      <c r="L1" s="273" t="s">
        <v>5</v>
      </c>
      <c r="M1" s="273"/>
      <c r="N1" s="273"/>
      <c r="O1" s="273"/>
      <c r="P1" s="273"/>
      <c r="Q1" s="274" t="s">
        <v>6</v>
      </c>
      <c r="R1" s="274"/>
      <c r="S1" s="274"/>
      <c r="T1" s="274"/>
      <c r="U1" s="274"/>
      <c r="V1" s="273" t="s">
        <v>69</v>
      </c>
      <c r="W1" s="273"/>
      <c r="X1" s="273"/>
      <c r="Y1" s="273"/>
      <c r="Z1" s="273"/>
      <c r="AA1" s="273"/>
      <c r="AB1" s="264" t="s">
        <v>70</v>
      </c>
      <c r="AC1" s="265"/>
      <c r="AD1" s="265"/>
      <c r="AE1" s="265"/>
      <c r="AF1" s="266"/>
      <c r="AG1" s="281" t="s">
        <v>73</v>
      </c>
      <c r="AH1" s="292" t="s">
        <v>143</v>
      </c>
      <c r="AI1" s="292" t="s">
        <v>40</v>
      </c>
      <c r="AJ1" s="281" t="s">
        <v>71</v>
      </c>
      <c r="AK1" s="292" t="s">
        <v>143</v>
      </c>
      <c r="AL1" s="292" t="s">
        <v>40</v>
      </c>
      <c r="AM1" s="281" t="s">
        <v>72</v>
      </c>
      <c r="AN1" s="278" t="s">
        <v>7</v>
      </c>
      <c r="AO1" s="279"/>
      <c r="AP1" s="279"/>
      <c r="AQ1" s="279"/>
      <c r="AR1" s="280"/>
      <c r="AS1" s="282" t="s">
        <v>8</v>
      </c>
      <c r="AT1" s="289" t="s">
        <v>9</v>
      </c>
      <c r="AU1" s="290"/>
      <c r="AV1" s="290"/>
      <c r="AW1" s="290"/>
      <c r="AX1" s="290"/>
      <c r="AY1" s="291"/>
      <c r="AZ1" s="286" t="s">
        <v>10</v>
      </c>
    </row>
    <row r="2" spans="1:52" ht="22.5" customHeight="1" x14ac:dyDescent="0.25">
      <c r="A2" s="269"/>
      <c r="B2" s="270"/>
      <c r="C2" s="272"/>
      <c r="D2" s="277"/>
      <c r="E2" s="214"/>
      <c r="F2" s="214"/>
      <c r="G2" s="214"/>
      <c r="H2" s="214" t="s">
        <v>11</v>
      </c>
      <c r="I2" s="214"/>
      <c r="J2" s="214" t="s">
        <v>12</v>
      </c>
      <c r="K2" s="214"/>
      <c r="L2" s="214" t="s">
        <v>13</v>
      </c>
      <c r="M2" s="214"/>
      <c r="N2" s="214" t="s">
        <v>14</v>
      </c>
      <c r="O2" s="214"/>
      <c r="P2" s="213" t="s">
        <v>39</v>
      </c>
      <c r="Q2" s="214" t="s">
        <v>15</v>
      </c>
      <c r="R2" s="214"/>
      <c r="S2" s="214" t="s">
        <v>16</v>
      </c>
      <c r="T2" s="214"/>
      <c r="U2" s="214"/>
      <c r="V2" s="276" t="s">
        <v>17</v>
      </c>
      <c r="W2" s="277"/>
      <c r="X2" s="284" t="s">
        <v>18</v>
      </c>
      <c r="Y2" s="285"/>
      <c r="Z2" s="215" t="s">
        <v>19</v>
      </c>
      <c r="AA2" s="215"/>
      <c r="AB2" s="284" t="s">
        <v>20</v>
      </c>
      <c r="AC2" s="285"/>
      <c r="AD2" s="284" t="s">
        <v>21</v>
      </c>
      <c r="AE2" s="285"/>
      <c r="AF2" s="1" t="s">
        <v>22</v>
      </c>
      <c r="AG2" s="213"/>
      <c r="AH2" s="299"/>
      <c r="AI2" s="299"/>
      <c r="AJ2" s="213"/>
      <c r="AK2" s="299"/>
      <c r="AL2" s="299"/>
      <c r="AM2" s="213"/>
      <c r="AN2" s="2" t="s">
        <v>23</v>
      </c>
      <c r="AO2" s="214" t="s">
        <v>24</v>
      </c>
      <c r="AP2" s="214"/>
      <c r="AQ2" s="214" t="s">
        <v>25</v>
      </c>
      <c r="AR2" s="214"/>
      <c r="AS2" s="283"/>
      <c r="AT2" s="287" t="s">
        <v>26</v>
      </c>
      <c r="AU2" s="282" t="s">
        <v>15</v>
      </c>
      <c r="AV2" s="282" t="s">
        <v>18</v>
      </c>
      <c r="AW2" s="282" t="s">
        <v>13</v>
      </c>
      <c r="AX2" s="292" t="s">
        <v>14</v>
      </c>
      <c r="AY2" s="294" t="s">
        <v>19</v>
      </c>
      <c r="AZ2" s="275"/>
    </row>
    <row r="3" spans="1:52" ht="24.75" customHeight="1" x14ac:dyDescent="0.25">
      <c r="A3" s="269"/>
      <c r="B3" s="270"/>
      <c r="C3" s="272"/>
      <c r="D3" s="1" t="s">
        <v>27</v>
      </c>
      <c r="E3" s="3" t="s">
        <v>28</v>
      </c>
      <c r="F3" s="3" t="s">
        <v>29</v>
      </c>
      <c r="G3" s="3" t="s">
        <v>30</v>
      </c>
      <c r="H3" s="3" t="s">
        <v>31</v>
      </c>
      <c r="I3" s="3" t="s">
        <v>32</v>
      </c>
      <c r="J3" s="3" t="s">
        <v>31</v>
      </c>
      <c r="K3" s="3" t="s">
        <v>32</v>
      </c>
      <c r="L3" s="3" t="s">
        <v>32</v>
      </c>
      <c r="M3" s="3" t="s">
        <v>33</v>
      </c>
      <c r="N3" s="3" t="s">
        <v>32</v>
      </c>
      <c r="O3" s="3" t="s">
        <v>33</v>
      </c>
      <c r="P3" s="213"/>
      <c r="Q3" s="3" t="s">
        <v>34</v>
      </c>
      <c r="R3" s="3" t="s">
        <v>30</v>
      </c>
      <c r="S3" s="3" t="s">
        <v>31</v>
      </c>
      <c r="T3" s="3" t="s">
        <v>35</v>
      </c>
      <c r="U3" s="3" t="s">
        <v>36</v>
      </c>
      <c r="V3" s="3" t="s">
        <v>32</v>
      </c>
      <c r="W3" s="2" t="s">
        <v>33</v>
      </c>
      <c r="X3" s="3" t="s">
        <v>32</v>
      </c>
      <c r="Y3" s="2" t="s">
        <v>33</v>
      </c>
      <c r="Z3" s="3" t="s">
        <v>32</v>
      </c>
      <c r="AA3" s="3" t="s">
        <v>33</v>
      </c>
      <c r="AB3" s="3" t="s">
        <v>32</v>
      </c>
      <c r="AC3" s="3" t="s">
        <v>33</v>
      </c>
      <c r="AD3" s="3" t="s">
        <v>32</v>
      </c>
      <c r="AE3" s="3" t="s">
        <v>33</v>
      </c>
      <c r="AF3" s="3" t="s">
        <v>32</v>
      </c>
      <c r="AG3" s="213"/>
      <c r="AH3" s="293"/>
      <c r="AI3" s="293"/>
      <c r="AJ3" s="213"/>
      <c r="AK3" s="293"/>
      <c r="AL3" s="293"/>
      <c r="AM3" s="213"/>
      <c r="AN3" s="2" t="s">
        <v>32</v>
      </c>
      <c r="AO3" s="2" t="s">
        <v>32</v>
      </c>
      <c r="AP3" s="2" t="s">
        <v>33</v>
      </c>
      <c r="AQ3" s="2" t="s">
        <v>32</v>
      </c>
      <c r="AR3" s="2" t="s">
        <v>33</v>
      </c>
      <c r="AS3" s="283"/>
      <c r="AT3" s="288"/>
      <c r="AU3" s="283"/>
      <c r="AV3" s="283"/>
      <c r="AW3" s="283"/>
      <c r="AX3" s="293"/>
      <c r="AY3" s="295"/>
      <c r="AZ3" s="275"/>
    </row>
    <row r="4" spans="1:52" ht="15.75" customHeight="1" x14ac:dyDescent="0.25">
      <c r="A4" s="269"/>
      <c r="B4" s="270"/>
      <c r="C4" s="272"/>
      <c r="D4" s="19">
        <v>1</v>
      </c>
      <c r="E4" s="7">
        <v>1</v>
      </c>
      <c r="F4" s="7">
        <v>5</v>
      </c>
      <c r="G4" s="7">
        <v>5</v>
      </c>
      <c r="H4" s="7">
        <v>3</v>
      </c>
      <c r="I4" s="7">
        <v>4</v>
      </c>
      <c r="J4" s="7">
        <v>3</v>
      </c>
      <c r="K4" s="7">
        <v>3</v>
      </c>
      <c r="L4" s="7">
        <v>2</v>
      </c>
      <c r="M4" s="7">
        <v>3</v>
      </c>
      <c r="N4" s="7">
        <v>2</v>
      </c>
      <c r="O4" s="7">
        <v>3</v>
      </c>
      <c r="P4" s="8">
        <v>2</v>
      </c>
      <c r="Q4" s="7">
        <v>4</v>
      </c>
      <c r="R4" s="7">
        <v>5</v>
      </c>
      <c r="S4" s="7">
        <v>1</v>
      </c>
      <c r="T4" s="7">
        <v>2</v>
      </c>
      <c r="U4" s="7">
        <v>2</v>
      </c>
      <c r="V4" s="7">
        <v>2</v>
      </c>
      <c r="W4" s="8">
        <v>3</v>
      </c>
      <c r="X4" s="7">
        <v>2</v>
      </c>
      <c r="Y4" s="8">
        <v>3</v>
      </c>
      <c r="Z4" s="7">
        <v>2</v>
      </c>
      <c r="AA4" s="7">
        <v>3</v>
      </c>
      <c r="AB4" s="7">
        <v>2</v>
      </c>
      <c r="AC4" s="7">
        <v>3</v>
      </c>
      <c r="AD4" s="7">
        <v>2</v>
      </c>
      <c r="AE4" s="7">
        <v>3</v>
      </c>
      <c r="AF4" s="7">
        <v>2</v>
      </c>
      <c r="AG4" s="8">
        <v>2</v>
      </c>
      <c r="AH4" s="8"/>
      <c r="AI4" s="8"/>
      <c r="AJ4" s="8">
        <v>2</v>
      </c>
      <c r="AK4" s="8"/>
      <c r="AL4" s="8"/>
      <c r="AM4" s="8">
        <v>2</v>
      </c>
      <c r="AN4" s="8">
        <v>2</v>
      </c>
      <c r="AO4" s="8">
        <v>2</v>
      </c>
      <c r="AP4" s="8">
        <v>3</v>
      </c>
      <c r="AQ4" s="8">
        <v>2</v>
      </c>
      <c r="AR4" s="8">
        <v>3</v>
      </c>
      <c r="AS4" s="20">
        <v>1</v>
      </c>
      <c r="AT4" s="21">
        <v>1</v>
      </c>
      <c r="AU4" s="22">
        <v>1</v>
      </c>
      <c r="AV4" s="22">
        <v>1</v>
      </c>
      <c r="AW4" s="22">
        <v>1</v>
      </c>
      <c r="AX4" s="22">
        <v>1</v>
      </c>
      <c r="AY4" s="23">
        <v>1</v>
      </c>
      <c r="AZ4" s="24"/>
    </row>
    <row r="5" spans="1:52" s="27" customFormat="1" x14ac:dyDescent="0.25">
      <c r="A5" s="18"/>
      <c r="B5" s="18"/>
      <c r="C5" s="25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</row>
    <row r="6" spans="1:52" s="27" customFormat="1" ht="16.5" customHeight="1" x14ac:dyDescent="0.25">
      <c r="A6" s="18" t="s">
        <v>40</v>
      </c>
      <c r="B6" s="28">
        <v>1</v>
      </c>
      <c r="C6" s="29" t="s">
        <v>99</v>
      </c>
      <c r="D6" s="29"/>
      <c r="E6" s="31">
        <v>1</v>
      </c>
      <c r="F6" s="31"/>
      <c r="G6" s="31">
        <v>5</v>
      </c>
      <c r="H6" s="31"/>
      <c r="I6" s="31">
        <v>4</v>
      </c>
      <c r="J6" s="31"/>
      <c r="K6" s="31"/>
      <c r="L6" s="31"/>
      <c r="M6" s="31">
        <v>3</v>
      </c>
      <c r="N6" s="31"/>
      <c r="O6" s="31"/>
      <c r="P6" s="31">
        <v>2</v>
      </c>
      <c r="Q6" s="31">
        <v>4</v>
      </c>
      <c r="R6" s="31"/>
      <c r="S6" s="31">
        <v>1</v>
      </c>
      <c r="T6" s="31"/>
      <c r="U6" s="31"/>
      <c r="V6" s="31"/>
      <c r="W6" s="31"/>
      <c r="X6" s="31"/>
      <c r="Y6" s="31"/>
      <c r="Z6" s="31">
        <v>2</v>
      </c>
      <c r="AA6" s="31"/>
      <c r="AB6" s="31"/>
      <c r="AC6" s="31"/>
      <c r="AD6" s="31"/>
      <c r="AE6" s="31">
        <v>3</v>
      </c>
      <c r="AF6" s="31"/>
      <c r="AG6" s="31">
        <v>2</v>
      </c>
      <c r="AH6" s="31" t="str">
        <f>IF(AND(COUNTIF(C6,"*ė")+COUNTIF(C6,"*a")&gt;=1,AG6&gt;0),"m"," ")</f>
        <v>m</v>
      </c>
      <c r="AI6" s="31" t="str">
        <f>IF(AND(COUNTIF(C6,"*ė")+COUNTIF(C6,"*a")=0,AG6&gt;0),"b"," ")</f>
        <v xml:space="preserve"> </v>
      </c>
      <c r="AJ6" s="31"/>
      <c r="AK6" s="31" t="str">
        <f>IF(AND(COUNTIF(C6,"*ė")+COUNTIF(C6,"*a")&gt;=1,AJ6&gt;0),"m"," ")</f>
        <v xml:space="preserve"> </v>
      </c>
      <c r="AL6" s="31" t="str">
        <f>IF(AND(COUNTIF(C6,"*ė")+COUNTIF(C6,"*a")&lt;1,AJ6&gt;0),"b"," ")</f>
        <v xml:space="preserve"> </v>
      </c>
      <c r="AM6" s="31"/>
      <c r="AN6" s="31"/>
      <c r="AO6" s="31"/>
      <c r="AP6" s="31"/>
      <c r="AQ6" s="31"/>
      <c r="AR6" s="31"/>
      <c r="AS6" s="32">
        <v>1</v>
      </c>
      <c r="AT6" s="31"/>
      <c r="AU6" s="31"/>
      <c r="AV6" s="31"/>
      <c r="AW6" s="31"/>
      <c r="AX6" s="31"/>
      <c r="AY6" s="31"/>
      <c r="AZ6" s="26">
        <f t="shared" ref="AZ6:AZ27" si="0">SUM(D6:AY6)</f>
        <v>28</v>
      </c>
    </row>
    <row r="7" spans="1:52" s="27" customFormat="1" x14ac:dyDescent="0.25">
      <c r="A7" s="18" t="s">
        <v>40</v>
      </c>
      <c r="B7" s="28">
        <v>2</v>
      </c>
      <c r="C7" s="29" t="s">
        <v>100</v>
      </c>
      <c r="D7" s="29"/>
      <c r="E7" s="31">
        <v>1</v>
      </c>
      <c r="F7" s="31"/>
      <c r="G7" s="31">
        <v>5</v>
      </c>
      <c r="H7" s="31"/>
      <c r="I7" s="31">
        <v>4</v>
      </c>
      <c r="J7" s="31"/>
      <c r="K7" s="31"/>
      <c r="L7" s="31"/>
      <c r="M7" s="31">
        <v>3</v>
      </c>
      <c r="N7" s="31"/>
      <c r="O7" s="31"/>
      <c r="P7" s="31"/>
      <c r="Q7" s="31"/>
      <c r="R7" s="31">
        <v>5</v>
      </c>
      <c r="S7" s="31"/>
      <c r="T7" s="31"/>
      <c r="U7" s="31"/>
      <c r="V7" s="31"/>
      <c r="W7" s="31"/>
      <c r="X7" s="31"/>
      <c r="Y7" s="31"/>
      <c r="Z7" s="31"/>
      <c r="AA7" s="31">
        <v>3</v>
      </c>
      <c r="AB7" s="31">
        <v>2</v>
      </c>
      <c r="AC7" s="31"/>
      <c r="AD7" s="31"/>
      <c r="AE7" s="31"/>
      <c r="AF7" s="31">
        <v>2</v>
      </c>
      <c r="AG7" s="31"/>
      <c r="AH7" s="31" t="str">
        <f t="shared" ref="AH7:AH23" si="1">IF(AND(COUNTIF(C7,"*ė")+COUNTIF(C7,"*a")&gt;=1,AG7&gt;0),"m"," ")</f>
        <v xml:space="preserve"> </v>
      </c>
      <c r="AI7" s="31" t="str">
        <f t="shared" ref="AI7:AI23" si="2">IF(AND(COUNTIF(C7,"*ė")+COUNTIF(C7,"*a")=0,AG7&gt;0),"b"," ")</f>
        <v xml:space="preserve"> </v>
      </c>
      <c r="AJ7" s="31">
        <v>2</v>
      </c>
      <c r="AK7" s="31" t="str">
        <f t="shared" ref="AK7:AK27" si="3">IF(AND(COUNTIF(C7,"*ė")+COUNTIF(C7,"*a")&gt;=1,AJ7&gt;0),"m"," ")</f>
        <v>m</v>
      </c>
      <c r="AL7" s="31" t="str">
        <f t="shared" ref="AL7:AL27" si="4">IF(AND(COUNTIF(C7,"*ė")+COUNTIF(C7,"*a")&lt;1,AJ7&gt;0),"b"," ")</f>
        <v xml:space="preserve"> </v>
      </c>
      <c r="AM7" s="31"/>
      <c r="AN7" s="31"/>
      <c r="AO7" s="31"/>
      <c r="AP7" s="31"/>
      <c r="AQ7" s="31"/>
      <c r="AR7" s="31"/>
      <c r="AS7" s="31">
        <v>1</v>
      </c>
      <c r="AT7" s="31"/>
      <c r="AU7" s="31"/>
      <c r="AV7" s="31"/>
      <c r="AW7" s="31"/>
      <c r="AX7" s="31"/>
      <c r="AY7" s="31"/>
      <c r="AZ7" s="26">
        <f t="shared" si="0"/>
        <v>28</v>
      </c>
    </row>
    <row r="8" spans="1:52" s="27" customFormat="1" x14ac:dyDescent="0.25">
      <c r="A8" s="18" t="s">
        <v>40</v>
      </c>
      <c r="B8" s="28">
        <v>3</v>
      </c>
      <c r="C8" s="29" t="s">
        <v>101</v>
      </c>
      <c r="D8" s="29"/>
      <c r="E8" s="31">
        <v>1</v>
      </c>
      <c r="F8" s="31"/>
      <c r="G8" s="31">
        <v>5</v>
      </c>
      <c r="H8" s="31">
        <v>3</v>
      </c>
      <c r="I8" s="31"/>
      <c r="J8" s="31"/>
      <c r="K8" s="31">
        <v>3</v>
      </c>
      <c r="L8" s="31">
        <v>2</v>
      </c>
      <c r="M8" s="33"/>
      <c r="N8" s="31"/>
      <c r="O8" s="31"/>
      <c r="P8" s="31"/>
      <c r="Q8" s="31"/>
      <c r="R8" s="31">
        <v>5</v>
      </c>
      <c r="S8" s="31"/>
      <c r="T8" s="31"/>
      <c r="U8" s="31"/>
      <c r="V8" s="31"/>
      <c r="W8" s="31"/>
      <c r="X8" s="31"/>
      <c r="Y8" s="31"/>
      <c r="Z8" s="31">
        <v>2</v>
      </c>
      <c r="AA8" s="31"/>
      <c r="AB8" s="31"/>
      <c r="AC8" s="31"/>
      <c r="AD8" s="31"/>
      <c r="AE8" s="31"/>
      <c r="AF8" s="31">
        <v>2</v>
      </c>
      <c r="AG8" s="31"/>
      <c r="AH8" s="31" t="str">
        <f t="shared" si="1"/>
        <v xml:space="preserve"> </v>
      </c>
      <c r="AI8" s="31" t="str">
        <f t="shared" si="2"/>
        <v xml:space="preserve"> </v>
      </c>
      <c r="AJ8" s="31">
        <v>2</v>
      </c>
      <c r="AK8" s="31" t="str">
        <f t="shared" si="3"/>
        <v>m</v>
      </c>
      <c r="AL8" s="31" t="str">
        <f t="shared" si="4"/>
        <v xml:space="preserve"> </v>
      </c>
      <c r="AM8" s="31"/>
      <c r="AN8" s="31"/>
      <c r="AO8" s="31">
        <v>2</v>
      </c>
      <c r="AP8" s="31"/>
      <c r="AQ8" s="31"/>
      <c r="AR8" s="31"/>
      <c r="AS8" s="32">
        <v>1</v>
      </c>
      <c r="AT8" s="31"/>
      <c r="AU8" s="31"/>
      <c r="AV8" s="31"/>
      <c r="AW8" s="31"/>
      <c r="AX8" s="31"/>
      <c r="AY8" s="31"/>
      <c r="AZ8" s="26">
        <f t="shared" si="0"/>
        <v>28</v>
      </c>
    </row>
    <row r="9" spans="1:52" s="27" customFormat="1" x14ac:dyDescent="0.25">
      <c r="A9" s="18" t="s">
        <v>40</v>
      </c>
      <c r="B9" s="28">
        <v>4</v>
      </c>
      <c r="C9" s="29" t="s">
        <v>102</v>
      </c>
      <c r="D9" s="29"/>
      <c r="E9" s="34">
        <v>1</v>
      </c>
      <c r="F9" s="34"/>
      <c r="G9" s="34">
        <v>5</v>
      </c>
      <c r="H9" s="34"/>
      <c r="I9" s="34">
        <v>4</v>
      </c>
      <c r="J9" s="34"/>
      <c r="K9" s="34"/>
      <c r="L9" s="34">
        <v>2</v>
      </c>
      <c r="M9" s="34"/>
      <c r="N9" s="34"/>
      <c r="O9" s="34"/>
      <c r="P9" s="34"/>
      <c r="Q9" s="34"/>
      <c r="R9" s="34">
        <v>5</v>
      </c>
      <c r="S9" s="34"/>
      <c r="T9" s="34"/>
      <c r="U9" s="34"/>
      <c r="V9" s="34"/>
      <c r="W9" s="34"/>
      <c r="X9" s="34"/>
      <c r="Y9" s="34">
        <v>3</v>
      </c>
      <c r="Z9" s="34"/>
      <c r="AA9" s="34">
        <v>3</v>
      </c>
      <c r="AB9" s="34"/>
      <c r="AC9" s="34"/>
      <c r="AD9" s="34"/>
      <c r="AE9" s="34">
        <v>3</v>
      </c>
      <c r="AF9" s="34">
        <v>2</v>
      </c>
      <c r="AG9" s="34"/>
      <c r="AH9" s="31" t="str">
        <f t="shared" si="1"/>
        <v xml:space="preserve"> </v>
      </c>
      <c r="AI9" s="31" t="str">
        <f t="shared" si="2"/>
        <v xml:space="preserve"> </v>
      </c>
      <c r="AJ9" s="34">
        <v>2</v>
      </c>
      <c r="AK9" s="31" t="str">
        <f t="shared" si="3"/>
        <v>m</v>
      </c>
      <c r="AL9" s="31" t="str">
        <f t="shared" si="4"/>
        <v xml:space="preserve"> </v>
      </c>
      <c r="AM9" s="34"/>
      <c r="AN9" s="34"/>
      <c r="AO9" s="34"/>
      <c r="AP9" s="34"/>
      <c r="AQ9" s="34"/>
      <c r="AR9" s="34"/>
      <c r="AS9" s="34">
        <v>1</v>
      </c>
      <c r="AT9" s="34"/>
      <c r="AU9" s="34"/>
      <c r="AV9" s="34"/>
      <c r="AW9" s="34"/>
      <c r="AX9" s="34"/>
      <c r="AY9" s="34"/>
      <c r="AZ9" s="26">
        <f t="shared" si="0"/>
        <v>31</v>
      </c>
    </row>
    <row r="10" spans="1:52" s="27" customFormat="1" x14ac:dyDescent="0.25">
      <c r="A10" s="18" t="s">
        <v>40</v>
      </c>
      <c r="B10" s="28">
        <v>5</v>
      </c>
      <c r="C10" s="29" t="s">
        <v>103</v>
      </c>
      <c r="D10" s="29"/>
      <c r="E10" s="34">
        <v>1</v>
      </c>
      <c r="F10" s="34"/>
      <c r="G10" s="34">
        <v>5</v>
      </c>
      <c r="H10" s="34"/>
      <c r="I10" s="34">
        <v>4</v>
      </c>
      <c r="J10" s="34"/>
      <c r="K10" s="34"/>
      <c r="L10" s="34"/>
      <c r="M10" s="34">
        <v>3</v>
      </c>
      <c r="N10" s="34"/>
      <c r="O10" s="34"/>
      <c r="P10" s="34"/>
      <c r="Q10" s="34"/>
      <c r="R10" s="34">
        <v>5</v>
      </c>
      <c r="S10" s="34"/>
      <c r="T10" s="34"/>
      <c r="U10" s="34"/>
      <c r="V10" s="34"/>
      <c r="W10" s="34"/>
      <c r="X10" s="34"/>
      <c r="Y10" s="34">
        <v>3</v>
      </c>
      <c r="Z10" s="34"/>
      <c r="AA10" s="34">
        <v>3</v>
      </c>
      <c r="AB10" s="34"/>
      <c r="AC10" s="34"/>
      <c r="AD10" s="34"/>
      <c r="AE10" s="34"/>
      <c r="AF10" s="34">
        <v>2</v>
      </c>
      <c r="AG10" s="34"/>
      <c r="AH10" s="31" t="str">
        <f t="shared" si="1"/>
        <v xml:space="preserve"> </v>
      </c>
      <c r="AI10" s="31" t="str">
        <f t="shared" si="2"/>
        <v xml:space="preserve"> </v>
      </c>
      <c r="AJ10" s="34">
        <v>2</v>
      </c>
      <c r="AK10" s="31" t="str">
        <f t="shared" si="3"/>
        <v>m</v>
      </c>
      <c r="AL10" s="31" t="str">
        <f t="shared" si="4"/>
        <v xml:space="preserve"> </v>
      </c>
      <c r="AM10" s="34"/>
      <c r="AN10" s="34"/>
      <c r="AO10" s="34"/>
      <c r="AP10" s="34"/>
      <c r="AQ10" s="34"/>
      <c r="AR10" s="34"/>
      <c r="AS10" s="34">
        <v>1</v>
      </c>
      <c r="AT10" s="34"/>
      <c r="AU10" s="34"/>
      <c r="AV10" s="34"/>
      <c r="AW10" s="34"/>
      <c r="AX10" s="34"/>
      <c r="AY10" s="34"/>
      <c r="AZ10" s="26">
        <f t="shared" si="0"/>
        <v>29</v>
      </c>
    </row>
    <row r="11" spans="1:52" s="27" customFormat="1" x14ac:dyDescent="0.25">
      <c r="A11" s="18" t="s">
        <v>40</v>
      </c>
      <c r="B11" s="28">
        <v>6</v>
      </c>
      <c r="C11" s="29" t="s">
        <v>104</v>
      </c>
      <c r="D11" s="29"/>
      <c r="E11" s="34">
        <v>1</v>
      </c>
      <c r="F11" s="34">
        <v>5</v>
      </c>
      <c r="G11" s="34"/>
      <c r="H11" s="34">
        <v>3</v>
      </c>
      <c r="I11" s="34"/>
      <c r="J11" s="34"/>
      <c r="K11" s="34"/>
      <c r="L11" s="34"/>
      <c r="M11" s="34"/>
      <c r="N11" s="34"/>
      <c r="O11" s="34">
        <v>3</v>
      </c>
      <c r="P11" s="34">
        <v>2</v>
      </c>
      <c r="Q11" s="34">
        <v>4</v>
      </c>
      <c r="R11" s="34"/>
      <c r="S11" s="34"/>
      <c r="T11" s="34"/>
      <c r="U11" s="34"/>
      <c r="V11" s="34"/>
      <c r="W11" s="34"/>
      <c r="X11" s="34"/>
      <c r="Y11" s="34"/>
      <c r="Z11" s="34">
        <v>2</v>
      </c>
      <c r="AA11" s="34"/>
      <c r="AB11" s="34">
        <v>2</v>
      </c>
      <c r="AC11" s="34"/>
      <c r="AD11" s="34">
        <v>2</v>
      </c>
      <c r="AE11" s="34"/>
      <c r="AF11" s="34"/>
      <c r="AG11" s="34">
        <v>2</v>
      </c>
      <c r="AH11" s="31" t="str">
        <f t="shared" si="1"/>
        <v xml:space="preserve"> </v>
      </c>
      <c r="AI11" s="31" t="str">
        <f t="shared" si="2"/>
        <v>b</v>
      </c>
      <c r="AJ11" s="34"/>
      <c r="AK11" s="31" t="str">
        <f t="shared" si="3"/>
        <v xml:space="preserve"> </v>
      </c>
      <c r="AL11" s="31" t="str">
        <f t="shared" si="4"/>
        <v xml:space="preserve"> </v>
      </c>
      <c r="AM11" s="34"/>
      <c r="AN11" s="34"/>
      <c r="AO11" s="34"/>
      <c r="AP11" s="34"/>
      <c r="AQ11" s="34">
        <v>2</v>
      </c>
      <c r="AR11" s="34"/>
      <c r="AS11" s="34"/>
      <c r="AT11" s="34"/>
      <c r="AU11" s="34"/>
      <c r="AV11" s="34"/>
      <c r="AW11" s="34"/>
      <c r="AX11" s="34"/>
      <c r="AY11" s="34"/>
      <c r="AZ11" s="26">
        <f t="shared" si="0"/>
        <v>28</v>
      </c>
    </row>
    <row r="12" spans="1:52" s="27" customFormat="1" x14ac:dyDescent="0.25">
      <c r="A12" s="18" t="s">
        <v>40</v>
      </c>
      <c r="B12" s="28">
        <v>7</v>
      </c>
      <c r="C12" s="29" t="s">
        <v>105</v>
      </c>
      <c r="D12" s="29"/>
      <c r="E12" s="34">
        <v>1</v>
      </c>
      <c r="F12" s="34"/>
      <c r="G12" s="34">
        <v>5</v>
      </c>
      <c r="H12" s="34"/>
      <c r="I12" s="34">
        <v>4</v>
      </c>
      <c r="J12" s="34"/>
      <c r="K12" s="34"/>
      <c r="L12" s="34">
        <v>2</v>
      </c>
      <c r="M12" s="34"/>
      <c r="N12" s="34"/>
      <c r="O12" s="34"/>
      <c r="P12" s="34"/>
      <c r="Q12" s="34"/>
      <c r="R12" s="34">
        <v>5</v>
      </c>
      <c r="S12" s="34"/>
      <c r="T12" s="34"/>
      <c r="U12" s="34">
        <v>2</v>
      </c>
      <c r="V12" s="34"/>
      <c r="W12" s="34">
        <v>3</v>
      </c>
      <c r="X12" s="34"/>
      <c r="Y12" s="34">
        <v>3</v>
      </c>
      <c r="Z12" s="34"/>
      <c r="AA12" s="34"/>
      <c r="AB12" s="34"/>
      <c r="AC12" s="34"/>
      <c r="AD12" s="34"/>
      <c r="AE12" s="34"/>
      <c r="AF12" s="34">
        <v>2</v>
      </c>
      <c r="AG12" s="34"/>
      <c r="AH12" s="31" t="str">
        <f t="shared" si="1"/>
        <v xml:space="preserve"> </v>
      </c>
      <c r="AI12" s="31" t="str">
        <f t="shared" si="2"/>
        <v xml:space="preserve"> </v>
      </c>
      <c r="AJ12" s="34">
        <v>2</v>
      </c>
      <c r="AK12" s="31" t="str">
        <f t="shared" si="3"/>
        <v xml:space="preserve"> </v>
      </c>
      <c r="AL12" s="31" t="str">
        <f t="shared" si="4"/>
        <v>b</v>
      </c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26">
        <f t="shared" si="0"/>
        <v>29</v>
      </c>
    </row>
    <row r="13" spans="1:52" s="27" customFormat="1" ht="16.5" customHeight="1" x14ac:dyDescent="0.25">
      <c r="A13" s="18" t="s">
        <v>40</v>
      </c>
      <c r="B13" s="28">
        <v>8</v>
      </c>
      <c r="C13" s="29" t="s">
        <v>106</v>
      </c>
      <c r="D13" s="29"/>
      <c r="E13" s="34">
        <v>1</v>
      </c>
      <c r="F13" s="34">
        <v>5</v>
      </c>
      <c r="G13" s="34"/>
      <c r="H13" s="34"/>
      <c r="I13" s="34">
        <v>4</v>
      </c>
      <c r="J13" s="34"/>
      <c r="K13" s="34"/>
      <c r="L13" s="34">
        <v>2</v>
      </c>
      <c r="M13" s="34"/>
      <c r="N13" s="34">
        <v>2</v>
      </c>
      <c r="O13" s="34"/>
      <c r="P13" s="34">
        <v>2</v>
      </c>
      <c r="Q13" s="34">
        <v>4</v>
      </c>
      <c r="R13" s="34"/>
      <c r="S13" s="34"/>
      <c r="T13" s="34"/>
      <c r="U13" s="34"/>
      <c r="V13" s="34"/>
      <c r="W13" s="34"/>
      <c r="X13" s="34"/>
      <c r="Y13" s="34"/>
      <c r="Z13" s="34">
        <v>2</v>
      </c>
      <c r="AA13" s="34"/>
      <c r="AB13" s="34">
        <v>2</v>
      </c>
      <c r="AC13" s="34"/>
      <c r="AD13" s="34"/>
      <c r="AE13" s="34"/>
      <c r="AF13" s="34"/>
      <c r="AG13" s="34">
        <v>2</v>
      </c>
      <c r="AH13" s="31" t="str">
        <f t="shared" si="1"/>
        <v xml:space="preserve"> </v>
      </c>
      <c r="AI13" s="31" t="str">
        <f t="shared" si="2"/>
        <v>b</v>
      </c>
      <c r="AJ13" s="34"/>
      <c r="AK13" s="31" t="str">
        <f t="shared" si="3"/>
        <v xml:space="preserve"> </v>
      </c>
      <c r="AL13" s="31" t="str">
        <f t="shared" si="4"/>
        <v xml:space="preserve"> </v>
      </c>
      <c r="AM13" s="34"/>
      <c r="AN13" s="34"/>
      <c r="AO13" s="34"/>
      <c r="AP13" s="34"/>
      <c r="AQ13" s="34">
        <v>2</v>
      </c>
      <c r="AR13" s="34"/>
      <c r="AS13" s="34"/>
      <c r="AT13" s="34"/>
      <c r="AU13" s="34"/>
      <c r="AV13" s="34"/>
      <c r="AW13" s="34"/>
      <c r="AX13" s="34"/>
      <c r="AY13" s="34"/>
      <c r="AZ13" s="26">
        <f t="shared" si="0"/>
        <v>28</v>
      </c>
    </row>
    <row r="14" spans="1:52" s="27" customFormat="1" ht="16.5" customHeight="1" x14ac:dyDescent="0.25">
      <c r="A14" s="18" t="s">
        <v>40</v>
      </c>
      <c r="B14" s="28">
        <v>9</v>
      </c>
      <c r="C14" s="29" t="s">
        <v>107</v>
      </c>
      <c r="D14" s="29"/>
      <c r="E14" s="34">
        <v>1</v>
      </c>
      <c r="F14" s="34">
        <v>5</v>
      </c>
      <c r="G14" s="34"/>
      <c r="H14" s="34">
        <v>3</v>
      </c>
      <c r="I14" s="34"/>
      <c r="J14" s="34"/>
      <c r="K14" s="34"/>
      <c r="L14" s="34"/>
      <c r="M14" s="34">
        <v>3</v>
      </c>
      <c r="N14" s="34"/>
      <c r="O14" s="34"/>
      <c r="P14" s="34"/>
      <c r="Q14" s="34">
        <v>4</v>
      </c>
      <c r="R14" s="34"/>
      <c r="S14" s="34">
        <v>1</v>
      </c>
      <c r="T14" s="34"/>
      <c r="U14" s="34"/>
      <c r="V14" s="34"/>
      <c r="W14" s="34"/>
      <c r="X14" s="34"/>
      <c r="Y14" s="34"/>
      <c r="Z14" s="34">
        <v>2</v>
      </c>
      <c r="AA14" s="34"/>
      <c r="AB14" s="34">
        <v>2</v>
      </c>
      <c r="AC14" s="34"/>
      <c r="AD14" s="34"/>
      <c r="AE14" s="34"/>
      <c r="AF14" s="34"/>
      <c r="AG14" s="34">
        <v>2</v>
      </c>
      <c r="AH14" s="31" t="str">
        <f t="shared" si="1"/>
        <v xml:space="preserve"> </v>
      </c>
      <c r="AI14" s="31" t="str">
        <f t="shared" si="2"/>
        <v>b</v>
      </c>
      <c r="AJ14" s="34">
        <v>2</v>
      </c>
      <c r="AK14" s="31" t="str">
        <f t="shared" si="3"/>
        <v xml:space="preserve"> </v>
      </c>
      <c r="AL14" s="31" t="str">
        <f t="shared" si="4"/>
        <v>b</v>
      </c>
      <c r="AM14" s="34"/>
      <c r="AN14" s="34"/>
      <c r="AO14" s="34"/>
      <c r="AP14" s="34"/>
      <c r="AQ14" s="34"/>
      <c r="AR14" s="34">
        <v>3</v>
      </c>
      <c r="AS14" s="34"/>
      <c r="AT14" s="34"/>
      <c r="AU14" s="34"/>
      <c r="AV14" s="34"/>
      <c r="AW14" s="34"/>
      <c r="AX14" s="34"/>
      <c r="AY14" s="34"/>
      <c r="AZ14" s="26">
        <f t="shared" si="0"/>
        <v>28</v>
      </c>
    </row>
    <row r="15" spans="1:52" s="27" customFormat="1" x14ac:dyDescent="0.25">
      <c r="A15" s="18" t="s">
        <v>40</v>
      </c>
      <c r="B15" s="28">
        <v>10</v>
      </c>
      <c r="C15" s="29" t="s">
        <v>108</v>
      </c>
      <c r="D15" s="29"/>
      <c r="E15" s="34">
        <v>1</v>
      </c>
      <c r="F15" s="34"/>
      <c r="G15" s="34">
        <v>5</v>
      </c>
      <c r="H15" s="34"/>
      <c r="I15" s="34">
        <v>4</v>
      </c>
      <c r="J15" s="34"/>
      <c r="K15" s="34"/>
      <c r="L15" s="34"/>
      <c r="M15" s="34"/>
      <c r="N15" s="34"/>
      <c r="O15" s="34">
        <v>3</v>
      </c>
      <c r="P15" s="34"/>
      <c r="Q15" s="34"/>
      <c r="R15" s="34">
        <v>5</v>
      </c>
      <c r="S15" s="34"/>
      <c r="T15" s="34"/>
      <c r="U15" s="34"/>
      <c r="V15" s="34"/>
      <c r="W15" s="34"/>
      <c r="X15" s="34"/>
      <c r="Y15" s="34"/>
      <c r="Z15" s="34">
        <v>2</v>
      </c>
      <c r="AA15" s="34"/>
      <c r="AB15" s="34"/>
      <c r="AC15" s="34"/>
      <c r="AD15" s="34"/>
      <c r="AE15" s="34"/>
      <c r="AF15" s="34">
        <v>2</v>
      </c>
      <c r="AG15" s="34">
        <v>2</v>
      </c>
      <c r="AH15" s="31" t="str">
        <f t="shared" si="1"/>
        <v>m</v>
      </c>
      <c r="AI15" s="31" t="str">
        <f t="shared" si="2"/>
        <v xml:space="preserve"> </v>
      </c>
      <c r="AJ15" s="34"/>
      <c r="AK15" s="31" t="str">
        <f t="shared" si="3"/>
        <v xml:space="preserve"> </v>
      </c>
      <c r="AL15" s="31" t="str">
        <f t="shared" si="4"/>
        <v xml:space="preserve"> </v>
      </c>
      <c r="AM15" s="34"/>
      <c r="AN15" s="34"/>
      <c r="AO15" s="34"/>
      <c r="AP15" s="34">
        <v>3</v>
      </c>
      <c r="AQ15" s="34"/>
      <c r="AR15" s="34"/>
      <c r="AS15" s="34">
        <v>1</v>
      </c>
      <c r="AT15" s="34"/>
      <c r="AU15" s="34"/>
      <c r="AV15" s="34"/>
      <c r="AW15" s="34"/>
      <c r="AX15" s="34"/>
      <c r="AY15" s="34"/>
      <c r="AZ15" s="26">
        <f t="shared" si="0"/>
        <v>28</v>
      </c>
    </row>
    <row r="16" spans="1:52" s="27" customFormat="1" x14ac:dyDescent="0.25">
      <c r="A16" s="18" t="s">
        <v>40</v>
      </c>
      <c r="B16" s="28">
        <v>11</v>
      </c>
      <c r="C16" s="29" t="s">
        <v>109</v>
      </c>
      <c r="D16" s="29"/>
      <c r="E16" s="34">
        <v>1</v>
      </c>
      <c r="F16" s="34">
        <v>5</v>
      </c>
      <c r="G16" s="34"/>
      <c r="H16" s="34">
        <v>3</v>
      </c>
      <c r="I16" s="34"/>
      <c r="J16" s="34"/>
      <c r="K16" s="34"/>
      <c r="L16" s="34"/>
      <c r="M16" s="34">
        <v>3</v>
      </c>
      <c r="N16" s="34"/>
      <c r="O16" s="34"/>
      <c r="P16" s="34">
        <v>2</v>
      </c>
      <c r="Q16" s="34"/>
      <c r="R16" s="34">
        <v>5</v>
      </c>
      <c r="S16" s="34"/>
      <c r="T16" s="34"/>
      <c r="U16" s="34"/>
      <c r="V16" s="34"/>
      <c r="W16" s="34"/>
      <c r="X16" s="34"/>
      <c r="Y16" s="34"/>
      <c r="Z16" s="34"/>
      <c r="AA16" s="34">
        <v>3</v>
      </c>
      <c r="AB16" s="34"/>
      <c r="AC16" s="34"/>
      <c r="AD16" s="34"/>
      <c r="AE16" s="34"/>
      <c r="AF16" s="34"/>
      <c r="AG16" s="34">
        <v>2</v>
      </c>
      <c r="AH16" s="31" t="str">
        <f t="shared" si="1"/>
        <v xml:space="preserve"> </v>
      </c>
      <c r="AI16" s="31" t="str">
        <f t="shared" si="2"/>
        <v>b</v>
      </c>
      <c r="AJ16" s="34">
        <v>2</v>
      </c>
      <c r="AK16" s="31" t="str">
        <f t="shared" si="3"/>
        <v xml:space="preserve"> </v>
      </c>
      <c r="AL16" s="31" t="str">
        <f t="shared" si="4"/>
        <v>b</v>
      </c>
      <c r="AM16" s="34"/>
      <c r="AN16" s="34"/>
      <c r="AO16" s="34"/>
      <c r="AP16" s="34"/>
      <c r="AQ16" s="34">
        <v>2</v>
      </c>
      <c r="AR16" s="34"/>
      <c r="AS16" s="34"/>
      <c r="AT16" s="34"/>
      <c r="AU16" s="34"/>
      <c r="AV16" s="34"/>
      <c r="AW16" s="34"/>
      <c r="AX16" s="34"/>
      <c r="AY16" s="34"/>
      <c r="AZ16" s="26">
        <f t="shared" si="0"/>
        <v>28</v>
      </c>
    </row>
    <row r="17" spans="1:52" s="27" customFormat="1" x14ac:dyDescent="0.25">
      <c r="A17" s="18" t="s">
        <v>40</v>
      </c>
      <c r="B17" s="28">
        <v>12</v>
      </c>
      <c r="C17" s="29" t="s">
        <v>110</v>
      </c>
      <c r="D17" s="29"/>
      <c r="E17" s="34">
        <v>1</v>
      </c>
      <c r="F17" s="34"/>
      <c r="G17" s="34">
        <v>5</v>
      </c>
      <c r="H17" s="34"/>
      <c r="I17" s="34">
        <v>4</v>
      </c>
      <c r="J17" s="34"/>
      <c r="K17" s="34"/>
      <c r="L17" s="34"/>
      <c r="M17" s="34">
        <v>3</v>
      </c>
      <c r="N17" s="34"/>
      <c r="O17" s="34"/>
      <c r="P17" s="34"/>
      <c r="Q17" s="34">
        <v>4</v>
      </c>
      <c r="S17" s="34"/>
      <c r="T17" s="34"/>
      <c r="U17" s="34"/>
      <c r="V17" s="34"/>
      <c r="W17" s="34"/>
      <c r="X17" s="34"/>
      <c r="Y17" s="34">
        <v>3</v>
      </c>
      <c r="Z17" s="34"/>
      <c r="AA17" s="34">
        <v>3</v>
      </c>
      <c r="AB17" s="34">
        <v>2</v>
      </c>
      <c r="AC17" s="34"/>
      <c r="AD17" s="34"/>
      <c r="AE17" s="34"/>
      <c r="AF17" s="34"/>
      <c r="AG17" s="34">
        <v>2</v>
      </c>
      <c r="AH17" s="31" t="str">
        <f t="shared" si="1"/>
        <v xml:space="preserve"> </v>
      </c>
      <c r="AI17" s="31" t="str">
        <f t="shared" si="2"/>
        <v>b</v>
      </c>
      <c r="AJ17" s="34"/>
      <c r="AK17" s="31" t="str">
        <f t="shared" si="3"/>
        <v xml:space="preserve"> </v>
      </c>
      <c r="AL17" s="31" t="str">
        <f t="shared" si="4"/>
        <v xml:space="preserve"> </v>
      </c>
      <c r="AM17" s="34"/>
      <c r="AN17" s="34"/>
      <c r="AO17" s="34"/>
      <c r="AP17" s="34"/>
      <c r="AQ17" s="34">
        <v>2</v>
      </c>
      <c r="AR17" s="34"/>
      <c r="AS17" s="34"/>
      <c r="AT17" s="34"/>
      <c r="AU17" s="34"/>
      <c r="AV17" s="34"/>
      <c r="AW17" s="34"/>
      <c r="AX17" s="34"/>
      <c r="AY17" s="34"/>
      <c r="AZ17" s="26">
        <f t="shared" si="0"/>
        <v>29</v>
      </c>
    </row>
    <row r="18" spans="1:52" s="27" customFormat="1" x14ac:dyDescent="0.25">
      <c r="A18" s="18" t="s">
        <v>40</v>
      </c>
      <c r="B18" s="28">
        <v>13</v>
      </c>
      <c r="C18" s="29" t="s">
        <v>111</v>
      </c>
      <c r="D18" s="29"/>
      <c r="E18" s="34">
        <v>1</v>
      </c>
      <c r="F18" s="34"/>
      <c r="G18" s="34">
        <v>5</v>
      </c>
      <c r="H18" s="34"/>
      <c r="I18" s="34">
        <v>4</v>
      </c>
      <c r="J18" s="34"/>
      <c r="K18" s="34"/>
      <c r="L18" s="34">
        <v>2</v>
      </c>
      <c r="M18" s="34"/>
      <c r="N18" s="34"/>
      <c r="O18" s="34">
        <v>3</v>
      </c>
      <c r="P18" s="34"/>
      <c r="Q18" s="34"/>
      <c r="R18" s="34">
        <v>5</v>
      </c>
      <c r="S18" s="34"/>
      <c r="T18" s="34"/>
      <c r="U18" s="34"/>
      <c r="V18" s="34"/>
      <c r="W18" s="34">
        <v>3</v>
      </c>
      <c r="X18" s="34"/>
      <c r="Y18" s="34"/>
      <c r="Z18" s="34"/>
      <c r="AA18" s="34"/>
      <c r="AB18" s="34"/>
      <c r="AC18" s="34"/>
      <c r="AD18" s="34"/>
      <c r="AE18" s="34"/>
      <c r="AF18" s="34">
        <v>2</v>
      </c>
      <c r="AG18" s="34"/>
      <c r="AH18" s="31" t="str">
        <f t="shared" si="1"/>
        <v xml:space="preserve"> </v>
      </c>
      <c r="AI18" s="31" t="str">
        <f t="shared" si="2"/>
        <v xml:space="preserve"> </v>
      </c>
      <c r="AJ18" s="34">
        <v>2</v>
      </c>
      <c r="AK18" s="31" t="str">
        <f t="shared" si="3"/>
        <v xml:space="preserve"> </v>
      </c>
      <c r="AL18" s="31" t="str">
        <f t="shared" si="4"/>
        <v>b</v>
      </c>
      <c r="AM18" s="34"/>
      <c r="AN18" s="34"/>
      <c r="AO18" s="34"/>
      <c r="AP18" s="34"/>
      <c r="AQ18" s="34">
        <v>2</v>
      </c>
      <c r="AR18" s="34"/>
      <c r="AS18" s="34"/>
      <c r="AT18" s="34"/>
      <c r="AU18" s="34"/>
      <c r="AV18" s="34"/>
      <c r="AW18" s="34"/>
      <c r="AX18" s="34"/>
      <c r="AY18" s="34"/>
      <c r="AZ18" s="26">
        <f t="shared" si="0"/>
        <v>29</v>
      </c>
    </row>
    <row r="19" spans="1:52" s="27" customFormat="1" ht="16.5" customHeight="1" x14ac:dyDescent="0.25">
      <c r="A19" s="18" t="s">
        <v>40</v>
      </c>
      <c r="B19" s="28">
        <v>14</v>
      </c>
      <c r="C19" s="29" t="s">
        <v>112</v>
      </c>
      <c r="D19" s="29"/>
      <c r="E19" s="34">
        <v>1</v>
      </c>
      <c r="F19" s="34"/>
      <c r="G19" s="34">
        <v>5</v>
      </c>
      <c r="H19" s="34"/>
      <c r="I19" s="34">
        <v>4</v>
      </c>
      <c r="J19" s="34"/>
      <c r="K19" s="34"/>
      <c r="L19" s="34"/>
      <c r="M19" s="34">
        <v>3</v>
      </c>
      <c r="N19" s="34"/>
      <c r="O19" s="34"/>
      <c r="P19" s="34"/>
      <c r="Q19" s="34"/>
      <c r="R19" s="34">
        <v>5</v>
      </c>
      <c r="S19" s="34"/>
      <c r="T19" s="34"/>
      <c r="U19" s="34"/>
      <c r="V19" s="34"/>
      <c r="W19" s="34"/>
      <c r="X19" s="34"/>
      <c r="Y19" s="34">
        <v>3</v>
      </c>
      <c r="Z19" s="34"/>
      <c r="AA19" s="34">
        <v>3</v>
      </c>
      <c r="AB19" s="34"/>
      <c r="AC19" s="34"/>
      <c r="AD19" s="34"/>
      <c r="AE19" s="34"/>
      <c r="AF19" s="34"/>
      <c r="AG19" s="34"/>
      <c r="AH19" s="31" t="str">
        <f t="shared" si="1"/>
        <v xml:space="preserve"> </v>
      </c>
      <c r="AI19" s="31" t="str">
        <f t="shared" si="2"/>
        <v xml:space="preserve"> </v>
      </c>
      <c r="AJ19" s="34">
        <v>2</v>
      </c>
      <c r="AK19" s="31" t="str">
        <f t="shared" si="3"/>
        <v>m</v>
      </c>
      <c r="AL19" s="31" t="str">
        <f t="shared" si="4"/>
        <v xml:space="preserve"> </v>
      </c>
      <c r="AM19" s="34"/>
      <c r="AN19" s="34"/>
      <c r="AO19" s="34">
        <v>2</v>
      </c>
      <c r="AP19" s="34"/>
      <c r="AQ19" s="34"/>
      <c r="AR19" s="34"/>
      <c r="AS19" s="34">
        <v>1</v>
      </c>
      <c r="AT19" s="34"/>
      <c r="AU19" s="34"/>
      <c r="AV19" s="34"/>
      <c r="AW19" s="34"/>
      <c r="AX19" s="34"/>
      <c r="AY19" s="34"/>
      <c r="AZ19" s="26">
        <f t="shared" si="0"/>
        <v>29</v>
      </c>
    </row>
    <row r="20" spans="1:52" s="27" customFormat="1" x14ac:dyDescent="0.25">
      <c r="A20" s="18" t="s">
        <v>40</v>
      </c>
      <c r="B20" s="28">
        <v>15</v>
      </c>
      <c r="C20" s="29" t="s">
        <v>113</v>
      </c>
      <c r="D20" s="29"/>
      <c r="E20" s="34">
        <v>1</v>
      </c>
      <c r="F20" s="34"/>
      <c r="G20" s="34">
        <v>5</v>
      </c>
      <c r="H20" s="34"/>
      <c r="I20" s="34">
        <v>4</v>
      </c>
      <c r="J20" s="34"/>
      <c r="K20" s="34">
        <v>3</v>
      </c>
      <c r="L20" s="34"/>
      <c r="M20" s="34">
        <v>3</v>
      </c>
      <c r="N20" s="34"/>
      <c r="O20" s="34"/>
      <c r="P20" s="34"/>
      <c r="Q20" s="34">
        <v>4</v>
      </c>
      <c r="R20" s="34"/>
      <c r="S20" s="34">
        <v>1</v>
      </c>
      <c r="T20" s="34"/>
      <c r="U20" s="34"/>
      <c r="V20" s="34"/>
      <c r="W20" s="34"/>
      <c r="X20" s="34"/>
      <c r="Y20" s="34"/>
      <c r="Z20" s="34">
        <v>2</v>
      </c>
      <c r="AA20" s="34"/>
      <c r="AB20" s="34"/>
      <c r="AC20" s="34"/>
      <c r="AD20" s="34"/>
      <c r="AE20" s="34"/>
      <c r="AF20" s="34"/>
      <c r="AG20" s="34">
        <v>2</v>
      </c>
      <c r="AH20" s="31" t="str">
        <f t="shared" si="1"/>
        <v>m</v>
      </c>
      <c r="AI20" s="31" t="str">
        <f t="shared" si="2"/>
        <v xml:space="preserve"> </v>
      </c>
      <c r="AJ20" s="34"/>
      <c r="AK20" s="31" t="str">
        <f t="shared" si="3"/>
        <v xml:space="preserve"> </v>
      </c>
      <c r="AL20" s="31" t="str">
        <f t="shared" si="4"/>
        <v xml:space="preserve"> </v>
      </c>
      <c r="AM20" s="34"/>
      <c r="AN20" s="34"/>
      <c r="AO20" s="34"/>
      <c r="AP20" s="34"/>
      <c r="AQ20" s="34">
        <v>2</v>
      </c>
      <c r="AR20" s="34"/>
      <c r="AS20" s="34">
        <v>1</v>
      </c>
      <c r="AT20" s="34"/>
      <c r="AU20" s="34"/>
      <c r="AV20" s="34"/>
      <c r="AW20" s="34"/>
      <c r="AX20" s="34"/>
      <c r="AY20" s="34"/>
      <c r="AZ20" s="26">
        <f t="shared" si="0"/>
        <v>28</v>
      </c>
    </row>
    <row r="21" spans="1:52" s="27" customFormat="1" x14ac:dyDescent="0.25">
      <c r="A21" s="18" t="s">
        <v>40</v>
      </c>
      <c r="B21" s="28">
        <v>16</v>
      </c>
      <c r="C21" s="29" t="s">
        <v>114</v>
      </c>
      <c r="D21" s="29"/>
      <c r="E21" s="34">
        <v>1</v>
      </c>
      <c r="F21" s="34"/>
      <c r="G21" s="34">
        <v>5</v>
      </c>
      <c r="H21" s="34"/>
      <c r="I21" s="34">
        <v>4</v>
      </c>
      <c r="J21" s="34"/>
      <c r="K21" s="34"/>
      <c r="L21" s="34"/>
      <c r="M21" s="34">
        <v>3</v>
      </c>
      <c r="N21" s="34"/>
      <c r="O21" s="34"/>
      <c r="P21" s="34"/>
      <c r="Q21" s="34"/>
      <c r="R21" s="34">
        <v>5</v>
      </c>
      <c r="S21" s="34"/>
      <c r="T21" s="34"/>
      <c r="U21" s="34"/>
      <c r="V21" s="34"/>
      <c r="W21" s="34"/>
      <c r="X21" s="34"/>
      <c r="Y21" s="34"/>
      <c r="Z21" s="34"/>
      <c r="AA21" s="34">
        <v>3</v>
      </c>
      <c r="AB21" s="34"/>
      <c r="AC21" s="34"/>
      <c r="AD21" s="34">
        <v>2</v>
      </c>
      <c r="AE21" s="34"/>
      <c r="AF21" s="34"/>
      <c r="AG21" s="34">
        <v>2</v>
      </c>
      <c r="AH21" s="31" t="str">
        <f t="shared" si="1"/>
        <v>m</v>
      </c>
      <c r="AI21" s="31" t="str">
        <f t="shared" si="2"/>
        <v xml:space="preserve"> </v>
      </c>
      <c r="AJ21" s="34">
        <v>2</v>
      </c>
      <c r="AK21" s="31" t="str">
        <f t="shared" si="3"/>
        <v>m</v>
      </c>
      <c r="AL21" s="31" t="str">
        <f t="shared" si="4"/>
        <v xml:space="preserve"> </v>
      </c>
      <c r="AM21" s="34"/>
      <c r="AN21" s="34"/>
      <c r="AO21" s="34"/>
      <c r="AP21" s="34"/>
      <c r="AQ21" s="34"/>
      <c r="AR21" s="34"/>
      <c r="AS21" s="34">
        <v>1</v>
      </c>
      <c r="AT21" s="34"/>
      <c r="AU21" s="34"/>
      <c r="AV21" s="34"/>
      <c r="AW21" s="34"/>
      <c r="AX21" s="34"/>
      <c r="AY21" s="34"/>
      <c r="AZ21" s="26">
        <f t="shared" si="0"/>
        <v>28</v>
      </c>
    </row>
    <row r="22" spans="1:52" s="27" customFormat="1" ht="16.5" customHeight="1" x14ac:dyDescent="0.25">
      <c r="A22" s="18" t="s">
        <v>40</v>
      </c>
      <c r="B22" s="28">
        <v>17</v>
      </c>
      <c r="C22" s="29" t="s">
        <v>115</v>
      </c>
      <c r="D22" s="29"/>
      <c r="E22" s="34">
        <v>1</v>
      </c>
      <c r="F22" s="34"/>
      <c r="G22" s="34">
        <v>5</v>
      </c>
      <c r="H22" s="34"/>
      <c r="I22" s="34">
        <v>4</v>
      </c>
      <c r="J22" s="34"/>
      <c r="K22" s="34"/>
      <c r="L22" s="34"/>
      <c r="M22" s="34">
        <v>3</v>
      </c>
      <c r="N22" s="34"/>
      <c r="O22" s="34"/>
      <c r="P22" s="34"/>
      <c r="Q22" s="34"/>
      <c r="R22" s="34">
        <v>5</v>
      </c>
      <c r="S22" s="34"/>
      <c r="T22" s="34"/>
      <c r="U22" s="34"/>
      <c r="V22" s="34"/>
      <c r="W22" s="34"/>
      <c r="X22" s="34"/>
      <c r="Y22" s="34">
        <v>3</v>
      </c>
      <c r="Z22" s="34"/>
      <c r="AA22" s="34">
        <v>3</v>
      </c>
      <c r="AB22" s="34"/>
      <c r="AC22" s="34"/>
      <c r="AD22" s="34"/>
      <c r="AE22" s="34"/>
      <c r="AF22" s="34">
        <v>2</v>
      </c>
      <c r="AG22" s="34"/>
      <c r="AH22" s="31" t="str">
        <f t="shared" si="1"/>
        <v xml:space="preserve"> </v>
      </c>
      <c r="AI22" s="31" t="str">
        <f t="shared" si="2"/>
        <v xml:space="preserve"> </v>
      </c>
      <c r="AJ22" s="34">
        <v>2</v>
      </c>
      <c r="AK22" s="31" t="str">
        <f t="shared" si="3"/>
        <v>m</v>
      </c>
      <c r="AL22" s="31" t="str">
        <f t="shared" si="4"/>
        <v xml:space="preserve"> </v>
      </c>
      <c r="AM22" s="34"/>
      <c r="AN22" s="34"/>
      <c r="AO22" s="34">
        <v>2</v>
      </c>
      <c r="AP22" s="34"/>
      <c r="AQ22" s="34"/>
      <c r="AR22" s="34"/>
      <c r="AS22" s="34">
        <v>1</v>
      </c>
      <c r="AT22" s="34"/>
      <c r="AU22" s="34"/>
      <c r="AV22" s="34"/>
      <c r="AW22" s="34"/>
      <c r="AX22" s="34"/>
      <c r="AY22" s="34"/>
      <c r="AZ22" s="26">
        <f t="shared" si="0"/>
        <v>31</v>
      </c>
    </row>
    <row r="23" spans="1:52" s="27" customFormat="1" x14ac:dyDescent="0.25">
      <c r="A23" s="18" t="s">
        <v>40</v>
      </c>
      <c r="B23" s="28">
        <v>18</v>
      </c>
      <c r="C23" s="29" t="s">
        <v>116</v>
      </c>
      <c r="D23" s="29"/>
      <c r="E23" s="34">
        <v>1</v>
      </c>
      <c r="F23" s="34">
        <v>5</v>
      </c>
      <c r="G23" s="34"/>
      <c r="H23" s="34"/>
      <c r="I23" s="34">
        <v>4</v>
      </c>
      <c r="J23" s="34"/>
      <c r="K23" s="34"/>
      <c r="L23" s="34"/>
      <c r="M23" s="34">
        <v>3</v>
      </c>
      <c r="N23" s="34"/>
      <c r="O23" s="34"/>
      <c r="P23" s="34"/>
      <c r="Q23" s="34">
        <v>4</v>
      </c>
      <c r="R23" s="34"/>
      <c r="S23" s="34"/>
      <c r="T23" s="34"/>
      <c r="U23" s="34"/>
      <c r="V23" s="34"/>
      <c r="W23" s="34"/>
      <c r="X23" s="34"/>
      <c r="Y23" s="34"/>
      <c r="Z23" s="34">
        <v>2</v>
      </c>
      <c r="AA23" s="34"/>
      <c r="AB23" s="34"/>
      <c r="AC23" s="34">
        <v>3</v>
      </c>
      <c r="AD23" s="34"/>
      <c r="AE23" s="34"/>
      <c r="AF23" s="34"/>
      <c r="AG23" s="34">
        <v>2</v>
      </c>
      <c r="AH23" s="31" t="str">
        <f t="shared" si="1"/>
        <v xml:space="preserve"> </v>
      </c>
      <c r="AI23" s="31" t="str">
        <f t="shared" si="2"/>
        <v>b</v>
      </c>
      <c r="AJ23" s="34">
        <v>2</v>
      </c>
      <c r="AK23" s="31" t="str">
        <f t="shared" si="3"/>
        <v xml:space="preserve"> </v>
      </c>
      <c r="AL23" s="31" t="str">
        <f t="shared" si="4"/>
        <v>b</v>
      </c>
      <c r="AM23" s="34"/>
      <c r="AN23" s="34"/>
      <c r="AO23" s="34"/>
      <c r="AP23" s="34"/>
      <c r="AQ23" s="34">
        <v>2</v>
      </c>
      <c r="AR23" s="34"/>
      <c r="AS23" s="34"/>
      <c r="AT23" s="34"/>
      <c r="AU23" s="34"/>
      <c r="AV23" s="34"/>
      <c r="AW23" s="34"/>
      <c r="AX23" s="34"/>
      <c r="AY23" s="34"/>
      <c r="AZ23" s="26">
        <f t="shared" si="0"/>
        <v>28</v>
      </c>
    </row>
    <row r="24" spans="1:52" s="27" customFormat="1" ht="16.5" customHeight="1" x14ac:dyDescent="0.25">
      <c r="A24" s="18" t="s">
        <v>40</v>
      </c>
      <c r="B24" s="28">
        <v>19</v>
      </c>
      <c r="C24" s="29" t="s">
        <v>117</v>
      </c>
      <c r="D24" s="29"/>
      <c r="E24" s="34">
        <v>1</v>
      </c>
      <c r="F24" s="34"/>
      <c r="G24" s="34">
        <v>5</v>
      </c>
      <c r="H24" s="34"/>
      <c r="I24" s="34">
        <v>4</v>
      </c>
      <c r="J24" s="34"/>
      <c r="K24" s="34"/>
      <c r="L24" s="34"/>
      <c r="M24" s="34">
        <v>3</v>
      </c>
      <c r="N24" s="34"/>
      <c r="O24" s="34">
        <v>3</v>
      </c>
      <c r="P24" s="34"/>
      <c r="Q24" s="34"/>
      <c r="R24" s="34">
        <v>5</v>
      </c>
      <c r="S24" s="34"/>
      <c r="T24" s="34"/>
      <c r="U24" s="34">
        <v>2</v>
      </c>
      <c r="V24" s="34">
        <v>2</v>
      </c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1" t="str">
        <f>IF(AND(COUNTIF(C24,"*ė")+COUNTIF(C24,"*a")&gt;=1,AG24&gt;0),"m"," ")</f>
        <v xml:space="preserve"> </v>
      </c>
      <c r="AI24" s="31" t="str">
        <f>IF(AND(COUNTIF(C24,"*ė")+COUNTIF(C24,"*a")=0,AG24&gt;0),"b"," ")</f>
        <v xml:space="preserve"> </v>
      </c>
      <c r="AJ24" s="34">
        <v>2</v>
      </c>
      <c r="AK24" s="31" t="str">
        <f t="shared" si="3"/>
        <v xml:space="preserve"> </v>
      </c>
      <c r="AL24" s="31" t="str">
        <f t="shared" si="4"/>
        <v>b</v>
      </c>
      <c r="AM24" s="34"/>
      <c r="AN24" s="34"/>
      <c r="AO24" s="34"/>
      <c r="AP24" s="34"/>
      <c r="AQ24" s="34">
        <v>2</v>
      </c>
      <c r="AR24" s="34"/>
      <c r="AS24" s="34"/>
      <c r="AT24" s="34"/>
      <c r="AU24" s="34"/>
      <c r="AV24" s="34"/>
      <c r="AW24" s="34"/>
      <c r="AX24" s="34"/>
      <c r="AY24" s="34"/>
      <c r="AZ24" s="26">
        <f t="shared" si="0"/>
        <v>29</v>
      </c>
    </row>
    <row r="25" spans="1:52" s="27" customFormat="1" ht="16.5" customHeight="1" x14ac:dyDescent="0.25">
      <c r="A25" s="18" t="s">
        <v>40</v>
      </c>
      <c r="B25" s="28">
        <v>20</v>
      </c>
      <c r="C25" s="29" t="s">
        <v>118</v>
      </c>
      <c r="D25" s="29"/>
      <c r="E25" s="34">
        <v>1</v>
      </c>
      <c r="F25" s="34"/>
      <c r="G25" s="34">
        <v>5</v>
      </c>
      <c r="H25" s="34"/>
      <c r="I25" s="34">
        <v>4</v>
      </c>
      <c r="J25" s="34"/>
      <c r="K25" s="34"/>
      <c r="L25" s="34"/>
      <c r="M25" s="34"/>
      <c r="N25" s="34"/>
      <c r="O25" s="34">
        <v>3</v>
      </c>
      <c r="P25" s="34"/>
      <c r="Q25" s="34"/>
      <c r="R25" s="34">
        <v>5</v>
      </c>
      <c r="S25" s="34"/>
      <c r="T25" s="34"/>
      <c r="U25" s="34">
        <v>2</v>
      </c>
      <c r="V25" s="34">
        <v>2</v>
      </c>
      <c r="W25" s="34"/>
      <c r="X25" s="34"/>
      <c r="Y25" s="34"/>
      <c r="Z25" s="34"/>
      <c r="AA25" s="34"/>
      <c r="AB25" s="34"/>
      <c r="AC25" s="34"/>
      <c r="AD25" s="34"/>
      <c r="AE25" s="34"/>
      <c r="AF25" s="34">
        <v>2</v>
      </c>
      <c r="AG25" s="34"/>
      <c r="AH25" s="31" t="str">
        <f>IF(AND(COUNTIF(C25,"*ė")+COUNTIF(C25,"*a")&gt;=1,AG25&gt;0),"m"," ")</f>
        <v xml:space="preserve"> </v>
      </c>
      <c r="AI25" s="31" t="str">
        <f>IF(AND(COUNTIF(C25,"*ė")+COUNTIF(C25,"*a")=0,AG25&gt;0),"b"," ")</f>
        <v xml:space="preserve"> </v>
      </c>
      <c r="AJ25" s="34">
        <v>2</v>
      </c>
      <c r="AK25" s="31" t="str">
        <f t="shared" si="3"/>
        <v xml:space="preserve"> </v>
      </c>
      <c r="AL25" s="31" t="str">
        <f t="shared" si="4"/>
        <v>b</v>
      </c>
      <c r="AM25" s="34"/>
      <c r="AN25" s="34"/>
      <c r="AO25" s="34"/>
      <c r="AP25" s="34"/>
      <c r="AQ25" s="34">
        <v>2</v>
      </c>
      <c r="AR25" s="34"/>
      <c r="AS25" s="34"/>
      <c r="AT25" s="34"/>
      <c r="AU25" s="34"/>
      <c r="AV25" s="34"/>
      <c r="AW25" s="34"/>
      <c r="AX25" s="34"/>
      <c r="AY25" s="34"/>
      <c r="AZ25" s="26">
        <f t="shared" si="0"/>
        <v>28</v>
      </c>
    </row>
    <row r="26" spans="1:52" s="27" customFormat="1" ht="16.5" customHeight="1" x14ac:dyDescent="0.25">
      <c r="A26" s="18" t="s">
        <v>40</v>
      </c>
      <c r="B26" s="28">
        <v>21</v>
      </c>
      <c r="C26" s="29" t="s">
        <v>119</v>
      </c>
      <c r="D26" s="29"/>
      <c r="E26" s="34">
        <v>1</v>
      </c>
      <c r="F26" s="34">
        <v>5</v>
      </c>
      <c r="G26" s="34"/>
      <c r="H26" s="34">
        <v>3</v>
      </c>
      <c r="I26" s="34"/>
      <c r="J26" s="34">
        <v>3</v>
      </c>
      <c r="K26" s="34"/>
      <c r="L26" s="34"/>
      <c r="M26" s="34">
        <v>3</v>
      </c>
      <c r="N26" s="34"/>
      <c r="O26" s="34"/>
      <c r="P26" s="34"/>
      <c r="Q26" s="34">
        <v>4</v>
      </c>
      <c r="R26" s="34"/>
      <c r="S26" s="34"/>
      <c r="T26" s="34"/>
      <c r="U26" s="34"/>
      <c r="V26" s="34"/>
      <c r="W26" s="34"/>
      <c r="X26" s="34"/>
      <c r="Y26" s="34"/>
      <c r="Z26" s="34">
        <v>2</v>
      </c>
      <c r="AA26" s="34"/>
      <c r="AB26" s="34">
        <v>2</v>
      </c>
      <c r="AC26" s="34"/>
      <c r="AD26" s="34"/>
      <c r="AE26" s="34"/>
      <c r="AF26" s="34"/>
      <c r="AG26" s="34">
        <v>2</v>
      </c>
      <c r="AH26" s="31" t="str">
        <f>IF(AND(COUNTIF(C26,"*ė")+COUNTIF(C26,"*a")&gt;=1,AG26&gt;0),"m"," ")</f>
        <v xml:space="preserve"> </v>
      </c>
      <c r="AI26" s="31" t="str">
        <f>IF(AND(COUNTIF(C26,"*ė")+COUNTIF(C26,"*a")=0,AG26&gt;0),"b"," ")</f>
        <v>b</v>
      </c>
      <c r="AJ26" s="34"/>
      <c r="AK26" s="31" t="str">
        <f t="shared" si="3"/>
        <v xml:space="preserve"> </v>
      </c>
      <c r="AL26" s="31" t="str">
        <f t="shared" si="4"/>
        <v xml:space="preserve"> </v>
      </c>
      <c r="AM26" s="34"/>
      <c r="AN26" s="34"/>
      <c r="AO26" s="34"/>
      <c r="AP26" s="34"/>
      <c r="AQ26" s="34"/>
      <c r="AR26" s="34">
        <v>3</v>
      </c>
      <c r="AS26" s="34"/>
      <c r="AT26" s="34"/>
      <c r="AU26" s="34"/>
      <c r="AV26" s="34"/>
      <c r="AW26" s="34"/>
      <c r="AX26" s="34"/>
      <c r="AY26" s="34"/>
      <c r="AZ26" s="26">
        <f t="shared" si="0"/>
        <v>28</v>
      </c>
    </row>
    <row r="27" spans="1:52" s="27" customFormat="1" ht="16.5" customHeight="1" x14ac:dyDescent="0.25">
      <c r="A27" s="18" t="s">
        <v>40</v>
      </c>
      <c r="B27" s="28">
        <v>22</v>
      </c>
      <c r="C27" s="29" t="s">
        <v>120</v>
      </c>
      <c r="D27" s="29"/>
      <c r="E27" s="34">
        <v>1</v>
      </c>
      <c r="F27" s="34"/>
      <c r="G27" s="34">
        <v>5</v>
      </c>
      <c r="H27" s="34">
        <v>3</v>
      </c>
      <c r="I27" s="34"/>
      <c r="J27" s="34"/>
      <c r="K27" s="34"/>
      <c r="L27" s="34"/>
      <c r="M27" s="34">
        <v>3</v>
      </c>
      <c r="N27" s="34"/>
      <c r="O27" s="34">
        <v>3</v>
      </c>
      <c r="P27" s="34"/>
      <c r="Q27" s="34">
        <v>4</v>
      </c>
      <c r="R27" s="34"/>
      <c r="S27" s="34"/>
      <c r="T27" s="34"/>
      <c r="U27" s="34"/>
      <c r="V27" s="34"/>
      <c r="W27" s="34"/>
      <c r="X27" s="34"/>
      <c r="Y27" s="34"/>
      <c r="Z27" s="34">
        <v>2</v>
      </c>
      <c r="AA27" s="34"/>
      <c r="AB27" s="34"/>
      <c r="AC27" s="34"/>
      <c r="AD27" s="34"/>
      <c r="AE27" s="34"/>
      <c r="AF27" s="34">
        <v>2</v>
      </c>
      <c r="AG27" s="34">
        <v>2</v>
      </c>
      <c r="AH27" s="31" t="str">
        <f>IF(AND(COUNTIF(C27,"*ė")+COUNTIF(C27,"*a")&gt;=1,AG27&gt;0),"m"," ")</f>
        <v>m</v>
      </c>
      <c r="AI27" s="31" t="str">
        <f>IF(AND(COUNTIF(C27,"*ė")+COUNTIF(C27,"*a")=0,AG27&gt;0),"b"," ")</f>
        <v xml:space="preserve"> </v>
      </c>
      <c r="AJ27" s="34"/>
      <c r="AK27" s="31" t="str">
        <f t="shared" si="3"/>
        <v xml:space="preserve"> </v>
      </c>
      <c r="AL27" s="31" t="str">
        <f t="shared" si="4"/>
        <v xml:space="preserve"> </v>
      </c>
      <c r="AM27" s="34"/>
      <c r="AN27" s="34"/>
      <c r="AO27" s="34"/>
      <c r="AP27" s="34">
        <v>3</v>
      </c>
      <c r="AQ27" s="34"/>
      <c r="AR27" s="34"/>
      <c r="AS27" s="34"/>
      <c r="AT27" s="34"/>
      <c r="AU27" s="34"/>
      <c r="AV27" s="34"/>
      <c r="AW27" s="34"/>
      <c r="AX27" s="34"/>
      <c r="AY27" s="34"/>
      <c r="AZ27" s="26">
        <f t="shared" si="0"/>
        <v>28</v>
      </c>
    </row>
    <row r="28" spans="1:52" s="27" customFormat="1" ht="16.5" customHeight="1" x14ac:dyDescent="0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1" t="str">
        <f>IF(AND(COUNTIF(C29,"*ė")+COUNTIF(C29,"*a")&gt;=1,AG29&gt;0),"m"," ")</f>
        <v xml:space="preserve"> </v>
      </c>
      <c r="AI28" s="31"/>
      <c r="AJ28" s="34"/>
      <c r="AK28" s="31"/>
      <c r="AL28" s="31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</row>
    <row r="29" spans="1:52" s="27" customFormat="1" ht="15.75" customHeight="1" x14ac:dyDescent="0.25">
      <c r="A29" s="296" t="s">
        <v>68</v>
      </c>
      <c r="B29" s="297"/>
      <c r="C29" s="298"/>
      <c r="D29" s="29">
        <f t="shared" ref="D29:AF29" si="5">COUNTA(D6:D28)</f>
        <v>0</v>
      </c>
      <c r="E29" s="29">
        <f t="shared" si="5"/>
        <v>22</v>
      </c>
      <c r="F29" s="29">
        <f t="shared" si="5"/>
        <v>6</v>
      </c>
      <c r="G29" s="29">
        <f t="shared" si="5"/>
        <v>16</v>
      </c>
      <c r="H29" s="29">
        <f t="shared" si="5"/>
        <v>6</v>
      </c>
      <c r="I29" s="29">
        <f t="shared" si="5"/>
        <v>16</v>
      </c>
      <c r="J29" s="29">
        <f t="shared" si="5"/>
        <v>1</v>
      </c>
      <c r="K29" s="29">
        <f t="shared" si="5"/>
        <v>2</v>
      </c>
      <c r="L29" s="29">
        <f t="shared" si="5"/>
        <v>5</v>
      </c>
      <c r="M29" s="29">
        <f t="shared" si="5"/>
        <v>14</v>
      </c>
      <c r="N29" s="29">
        <f t="shared" si="5"/>
        <v>1</v>
      </c>
      <c r="O29" s="29">
        <f t="shared" si="5"/>
        <v>6</v>
      </c>
      <c r="P29" s="29">
        <f t="shared" si="5"/>
        <v>4</v>
      </c>
      <c r="Q29" s="29">
        <f t="shared" si="5"/>
        <v>9</v>
      </c>
      <c r="R29" s="29">
        <f t="shared" si="5"/>
        <v>13</v>
      </c>
      <c r="S29" s="29">
        <f t="shared" si="5"/>
        <v>3</v>
      </c>
      <c r="T29" s="29">
        <f t="shared" si="5"/>
        <v>0</v>
      </c>
      <c r="U29" s="29">
        <f t="shared" si="5"/>
        <v>3</v>
      </c>
      <c r="V29" s="29">
        <f t="shared" si="5"/>
        <v>2</v>
      </c>
      <c r="W29" s="29">
        <f t="shared" si="5"/>
        <v>2</v>
      </c>
      <c r="X29" s="29">
        <f t="shared" si="5"/>
        <v>0</v>
      </c>
      <c r="Y29" s="29">
        <f t="shared" si="5"/>
        <v>6</v>
      </c>
      <c r="Z29" s="29">
        <f t="shared" si="5"/>
        <v>10</v>
      </c>
      <c r="AA29" s="29">
        <f t="shared" si="5"/>
        <v>8</v>
      </c>
      <c r="AB29" s="29">
        <f t="shared" si="5"/>
        <v>6</v>
      </c>
      <c r="AC29" s="29">
        <f t="shared" si="5"/>
        <v>1</v>
      </c>
      <c r="AD29" s="29">
        <f t="shared" si="5"/>
        <v>2</v>
      </c>
      <c r="AE29" s="29">
        <f t="shared" si="5"/>
        <v>2</v>
      </c>
      <c r="AF29" s="29">
        <f t="shared" si="5"/>
        <v>10</v>
      </c>
      <c r="AG29" s="29">
        <f>COUNTA(AG6:AG28)</f>
        <v>12</v>
      </c>
      <c r="AH29" s="34">
        <f>COUNTIF(AH6:AH28,"m")</f>
        <v>5</v>
      </c>
      <c r="AI29" s="34">
        <f>COUNTIF(AI6:AI28,"b")</f>
        <v>7</v>
      </c>
      <c r="AJ29" s="46">
        <f>COUNTA(AJ6:AJ28)</f>
        <v>14</v>
      </c>
      <c r="AK29" s="34">
        <f>COUNTIF(AK6:AK28,"m")</f>
        <v>7</v>
      </c>
      <c r="AL29" s="34">
        <f>COUNTIF(AL6:AL28,"b")</f>
        <v>7</v>
      </c>
      <c r="AM29" s="34">
        <f>COUNTA(AM6:AM28)</f>
        <v>0</v>
      </c>
      <c r="AN29" s="34">
        <f t="shared" ref="AN29:AY29" si="6">COUNTA(AN6:AN28)</f>
        <v>0</v>
      </c>
      <c r="AO29" s="34">
        <f t="shared" si="6"/>
        <v>3</v>
      </c>
      <c r="AP29" s="34">
        <f t="shared" si="6"/>
        <v>2</v>
      </c>
      <c r="AQ29" s="34">
        <f t="shared" si="6"/>
        <v>9</v>
      </c>
      <c r="AR29" s="34">
        <f t="shared" si="6"/>
        <v>2</v>
      </c>
      <c r="AS29" s="34">
        <f t="shared" si="6"/>
        <v>10</v>
      </c>
      <c r="AT29" s="34">
        <f t="shared" si="6"/>
        <v>0</v>
      </c>
      <c r="AU29" s="34">
        <f t="shared" si="6"/>
        <v>0</v>
      </c>
      <c r="AV29" s="34">
        <f t="shared" si="6"/>
        <v>0</v>
      </c>
      <c r="AW29" s="34">
        <f t="shared" si="6"/>
        <v>0</v>
      </c>
      <c r="AX29" s="34">
        <f t="shared" si="6"/>
        <v>0</v>
      </c>
      <c r="AY29" s="34">
        <f t="shared" si="6"/>
        <v>0</v>
      </c>
      <c r="AZ29" s="26">
        <f>SUM(D28:AY28)</f>
        <v>0</v>
      </c>
    </row>
    <row r="30" spans="1:52" s="27" customFormat="1" x14ac:dyDescent="0.25"/>
  </sheetData>
  <autoFilter ref="A5:AZ29"/>
  <sortState ref="A6:AZ29">
    <sortCondition ref="C6:C29"/>
  </sortState>
  <mergeCells count="42">
    <mergeCell ref="A29:C29"/>
    <mergeCell ref="Z2:AA2"/>
    <mergeCell ref="AB2:AC2"/>
    <mergeCell ref="AD2:AE2"/>
    <mergeCell ref="AO2:AP2"/>
    <mergeCell ref="A1:B4"/>
    <mergeCell ref="C1:C4"/>
    <mergeCell ref="D1:E2"/>
    <mergeCell ref="F1:G2"/>
    <mergeCell ref="H1:I1"/>
    <mergeCell ref="J1:K1"/>
    <mergeCell ref="AH1:AH3"/>
    <mergeCell ref="AI1:AI3"/>
    <mergeCell ref="AK1:AK3"/>
    <mergeCell ref="AL1:AL3"/>
    <mergeCell ref="AQ2:AR2"/>
    <mergeCell ref="AT2:AT3"/>
    <mergeCell ref="AM1:AM3"/>
    <mergeCell ref="AN1:AR1"/>
    <mergeCell ref="AS1:AS3"/>
    <mergeCell ref="AT1:AY1"/>
    <mergeCell ref="AU2:AU3"/>
    <mergeCell ref="AV2:AV3"/>
    <mergeCell ref="AW2:AW3"/>
    <mergeCell ref="AX2:AX3"/>
    <mergeCell ref="AY2:AY3"/>
    <mergeCell ref="AZ1:AZ3"/>
    <mergeCell ref="H2:I2"/>
    <mergeCell ref="J2:K2"/>
    <mergeCell ref="L2:M2"/>
    <mergeCell ref="N2:O2"/>
    <mergeCell ref="P2:P3"/>
    <mergeCell ref="L1:P1"/>
    <mergeCell ref="Q1:U1"/>
    <mergeCell ref="V1:AA1"/>
    <mergeCell ref="AB1:AF1"/>
    <mergeCell ref="AG1:AG3"/>
    <mergeCell ref="AJ1:AJ3"/>
    <mergeCell ref="Q2:R2"/>
    <mergeCell ref="S2:U2"/>
    <mergeCell ref="V2:W2"/>
    <mergeCell ref="X2:Y2"/>
  </mergeCells>
  <pageMargins left="0.70866141732283472" right="0.70866141732283472" top="0.74803149606299213" bottom="0.74803149606299213" header="0.31496062992125984" footer="0.31496062992125984"/>
  <pageSetup paperSize="9" scale="76" fitToWidth="2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5"/>
  <sheetViews>
    <sheetView topLeftCell="A7" zoomScale="93" zoomScaleNormal="93" workbookViewId="0">
      <selection activeCell="A11" sqref="A11:XFD11"/>
    </sheetView>
  </sheetViews>
  <sheetFormatPr defaultRowHeight="15" x14ac:dyDescent="0.25"/>
  <cols>
    <col min="1" max="1" width="5" customWidth="1"/>
    <col min="2" max="2" width="6.5703125" customWidth="1"/>
    <col min="3" max="3" width="27.140625" customWidth="1"/>
    <col min="4" max="8" width="6" customWidth="1"/>
    <col min="9" max="9" width="7" customWidth="1"/>
    <col min="10" max="32" width="6" customWidth="1"/>
    <col min="33" max="33" width="6.7109375" customWidth="1"/>
    <col min="34" max="34" width="3.85546875" style="12" customWidth="1"/>
    <col min="35" max="35" width="3.5703125" style="12" customWidth="1"/>
    <col min="36" max="36" width="6.28515625" customWidth="1"/>
    <col min="37" max="37" width="3.28515625" style="12" customWidth="1"/>
    <col min="38" max="38" width="3.85546875" style="12" customWidth="1"/>
    <col min="39" max="52" width="6" customWidth="1"/>
  </cols>
  <sheetData>
    <row r="1" spans="1:52" ht="23.25" customHeight="1" x14ac:dyDescent="0.25">
      <c r="A1" s="216" t="s">
        <v>0</v>
      </c>
      <c r="B1" s="216"/>
      <c r="C1" s="217" t="s">
        <v>38</v>
      </c>
      <c r="D1" s="214" t="s">
        <v>1</v>
      </c>
      <c r="E1" s="214"/>
      <c r="F1" s="214" t="s">
        <v>2</v>
      </c>
      <c r="G1" s="214"/>
      <c r="H1" s="214" t="s">
        <v>3</v>
      </c>
      <c r="I1" s="214"/>
      <c r="J1" s="214" t="s">
        <v>4</v>
      </c>
      <c r="K1" s="214"/>
      <c r="L1" s="214" t="s">
        <v>5</v>
      </c>
      <c r="M1" s="214"/>
      <c r="N1" s="214"/>
      <c r="O1" s="214"/>
      <c r="P1" s="214"/>
      <c r="Q1" s="215" t="s">
        <v>6</v>
      </c>
      <c r="R1" s="215"/>
      <c r="S1" s="215"/>
      <c r="T1" s="215"/>
      <c r="U1" s="215"/>
      <c r="V1" s="214" t="s">
        <v>69</v>
      </c>
      <c r="W1" s="214"/>
      <c r="X1" s="214"/>
      <c r="Y1" s="214"/>
      <c r="Z1" s="214"/>
      <c r="AA1" s="214"/>
      <c r="AB1" s="214" t="s">
        <v>70</v>
      </c>
      <c r="AC1" s="214"/>
      <c r="AD1" s="214"/>
      <c r="AE1" s="214"/>
      <c r="AF1" s="214"/>
      <c r="AG1" s="213" t="s">
        <v>73</v>
      </c>
      <c r="AH1" s="213" t="s">
        <v>143</v>
      </c>
      <c r="AI1" s="213" t="s">
        <v>40</v>
      </c>
      <c r="AJ1" s="213" t="s">
        <v>71</v>
      </c>
      <c r="AK1" s="213" t="s">
        <v>143</v>
      </c>
      <c r="AL1" s="213" t="s">
        <v>40</v>
      </c>
      <c r="AM1" s="213" t="s">
        <v>72</v>
      </c>
      <c r="AN1" s="215" t="s">
        <v>7</v>
      </c>
      <c r="AO1" s="215"/>
      <c r="AP1" s="215"/>
      <c r="AQ1" s="215"/>
      <c r="AR1" s="215"/>
      <c r="AS1" s="213" t="s">
        <v>8</v>
      </c>
      <c r="AT1" s="214" t="s">
        <v>9</v>
      </c>
      <c r="AU1" s="214"/>
      <c r="AV1" s="214"/>
      <c r="AW1" s="214"/>
      <c r="AX1" s="214"/>
      <c r="AY1" s="214"/>
      <c r="AZ1" s="262" t="s">
        <v>10</v>
      </c>
    </row>
    <row r="2" spans="1:52" ht="22.5" customHeight="1" x14ac:dyDescent="0.25">
      <c r="A2" s="216"/>
      <c r="B2" s="216"/>
      <c r="C2" s="217"/>
      <c r="D2" s="214"/>
      <c r="E2" s="214"/>
      <c r="F2" s="214"/>
      <c r="G2" s="214"/>
      <c r="H2" s="214" t="s">
        <v>11</v>
      </c>
      <c r="I2" s="214"/>
      <c r="J2" s="214" t="s">
        <v>12</v>
      </c>
      <c r="K2" s="214"/>
      <c r="L2" s="214" t="s">
        <v>13</v>
      </c>
      <c r="M2" s="214"/>
      <c r="N2" s="214" t="s">
        <v>14</v>
      </c>
      <c r="O2" s="214"/>
      <c r="P2" s="213" t="s">
        <v>39</v>
      </c>
      <c r="Q2" s="214" t="s">
        <v>15</v>
      </c>
      <c r="R2" s="214"/>
      <c r="S2" s="214" t="s">
        <v>16</v>
      </c>
      <c r="T2" s="214"/>
      <c r="U2" s="214"/>
      <c r="V2" s="214" t="s">
        <v>17</v>
      </c>
      <c r="W2" s="214"/>
      <c r="X2" s="215" t="s">
        <v>18</v>
      </c>
      <c r="Y2" s="215"/>
      <c r="Z2" s="215" t="s">
        <v>19</v>
      </c>
      <c r="AA2" s="215"/>
      <c r="AB2" s="215" t="s">
        <v>20</v>
      </c>
      <c r="AC2" s="215"/>
      <c r="AD2" s="215" t="s">
        <v>21</v>
      </c>
      <c r="AE2" s="215"/>
      <c r="AF2" s="14" t="s">
        <v>22</v>
      </c>
      <c r="AG2" s="213"/>
      <c r="AH2" s="213"/>
      <c r="AI2" s="213"/>
      <c r="AJ2" s="213"/>
      <c r="AK2" s="213"/>
      <c r="AL2" s="213"/>
      <c r="AM2" s="213"/>
      <c r="AN2" s="13" t="s">
        <v>23</v>
      </c>
      <c r="AO2" s="214" t="s">
        <v>24</v>
      </c>
      <c r="AP2" s="214"/>
      <c r="AQ2" s="214" t="s">
        <v>25</v>
      </c>
      <c r="AR2" s="214"/>
      <c r="AS2" s="213"/>
      <c r="AT2" s="213" t="s">
        <v>26</v>
      </c>
      <c r="AU2" s="213" t="s">
        <v>15</v>
      </c>
      <c r="AV2" s="213" t="s">
        <v>18</v>
      </c>
      <c r="AW2" s="213" t="s">
        <v>13</v>
      </c>
      <c r="AX2" s="213" t="s">
        <v>14</v>
      </c>
      <c r="AY2" s="213" t="s">
        <v>19</v>
      </c>
      <c r="AZ2" s="262"/>
    </row>
    <row r="3" spans="1:52" ht="24.75" customHeight="1" x14ac:dyDescent="0.25">
      <c r="A3" s="216"/>
      <c r="B3" s="216"/>
      <c r="C3" s="217"/>
      <c r="D3" s="14" t="s">
        <v>27</v>
      </c>
      <c r="E3" s="14" t="s">
        <v>28</v>
      </c>
      <c r="F3" s="14" t="s">
        <v>29</v>
      </c>
      <c r="G3" s="14" t="s">
        <v>30</v>
      </c>
      <c r="H3" s="14" t="s">
        <v>31</v>
      </c>
      <c r="I3" s="14" t="s">
        <v>32</v>
      </c>
      <c r="J3" s="14" t="s">
        <v>31</v>
      </c>
      <c r="K3" s="14" t="s">
        <v>32</v>
      </c>
      <c r="L3" s="14" t="s">
        <v>32</v>
      </c>
      <c r="M3" s="14" t="s">
        <v>33</v>
      </c>
      <c r="N3" s="14" t="s">
        <v>32</v>
      </c>
      <c r="O3" s="14" t="s">
        <v>33</v>
      </c>
      <c r="P3" s="213"/>
      <c r="Q3" s="14" t="s">
        <v>34</v>
      </c>
      <c r="R3" s="14" t="s">
        <v>30</v>
      </c>
      <c r="S3" s="14" t="s">
        <v>31</v>
      </c>
      <c r="T3" s="14" t="s">
        <v>35</v>
      </c>
      <c r="U3" s="14" t="s">
        <v>36</v>
      </c>
      <c r="V3" s="14" t="s">
        <v>32</v>
      </c>
      <c r="W3" s="13" t="s">
        <v>33</v>
      </c>
      <c r="X3" s="14" t="s">
        <v>32</v>
      </c>
      <c r="Y3" s="13" t="s">
        <v>33</v>
      </c>
      <c r="Z3" s="14" t="s">
        <v>32</v>
      </c>
      <c r="AA3" s="14" t="s">
        <v>33</v>
      </c>
      <c r="AB3" s="14" t="s">
        <v>32</v>
      </c>
      <c r="AC3" s="14" t="s">
        <v>33</v>
      </c>
      <c r="AD3" s="14" t="s">
        <v>32</v>
      </c>
      <c r="AE3" s="14" t="s">
        <v>33</v>
      </c>
      <c r="AF3" s="14" t="s">
        <v>32</v>
      </c>
      <c r="AG3" s="213"/>
      <c r="AH3" s="213"/>
      <c r="AI3" s="213"/>
      <c r="AJ3" s="213"/>
      <c r="AK3" s="213"/>
      <c r="AL3" s="213"/>
      <c r="AM3" s="213"/>
      <c r="AN3" s="13" t="s">
        <v>32</v>
      </c>
      <c r="AO3" s="13" t="s">
        <v>32</v>
      </c>
      <c r="AP3" s="13" t="s">
        <v>33</v>
      </c>
      <c r="AQ3" s="13" t="s">
        <v>32</v>
      </c>
      <c r="AR3" s="13" t="s">
        <v>33</v>
      </c>
      <c r="AS3" s="213"/>
      <c r="AT3" s="213"/>
      <c r="AU3" s="213"/>
      <c r="AV3" s="213"/>
      <c r="AW3" s="213"/>
      <c r="AX3" s="213"/>
      <c r="AY3" s="213"/>
      <c r="AZ3" s="262"/>
    </row>
    <row r="4" spans="1:52" ht="15.75" customHeight="1" x14ac:dyDescent="0.25">
      <c r="A4" s="216"/>
      <c r="B4" s="216"/>
      <c r="C4" s="217"/>
      <c r="D4" s="14">
        <v>1</v>
      </c>
      <c r="E4" s="14">
        <v>1</v>
      </c>
      <c r="F4" s="14">
        <v>5</v>
      </c>
      <c r="G4" s="14">
        <v>5</v>
      </c>
      <c r="H4" s="14">
        <v>3</v>
      </c>
      <c r="I4" s="14">
        <v>4</v>
      </c>
      <c r="J4" s="14">
        <v>3</v>
      </c>
      <c r="K4" s="14">
        <v>3</v>
      </c>
      <c r="L4" s="14">
        <v>2</v>
      </c>
      <c r="M4" s="14">
        <v>3</v>
      </c>
      <c r="N4" s="14">
        <v>2</v>
      </c>
      <c r="O4" s="14">
        <v>3</v>
      </c>
      <c r="P4" s="13">
        <v>2</v>
      </c>
      <c r="Q4" s="14">
        <v>4</v>
      </c>
      <c r="R4" s="14">
        <v>5</v>
      </c>
      <c r="S4" s="14">
        <v>1</v>
      </c>
      <c r="T4" s="14">
        <v>2</v>
      </c>
      <c r="U4" s="14">
        <v>2</v>
      </c>
      <c r="V4" s="14">
        <v>2</v>
      </c>
      <c r="W4" s="13">
        <v>3</v>
      </c>
      <c r="X4" s="14">
        <v>2</v>
      </c>
      <c r="Y4" s="13">
        <v>3</v>
      </c>
      <c r="Z4" s="14">
        <v>2</v>
      </c>
      <c r="AA4" s="14">
        <v>3</v>
      </c>
      <c r="AB4" s="14">
        <v>2</v>
      </c>
      <c r="AC4" s="14">
        <v>3</v>
      </c>
      <c r="AD4" s="14">
        <v>2</v>
      </c>
      <c r="AE4" s="14">
        <v>3</v>
      </c>
      <c r="AF4" s="14">
        <v>2</v>
      </c>
      <c r="AG4" s="13">
        <v>2</v>
      </c>
      <c r="AH4" s="13"/>
      <c r="AI4" s="13"/>
      <c r="AJ4" s="13">
        <v>2</v>
      </c>
      <c r="AK4" s="13"/>
      <c r="AL4" s="13"/>
      <c r="AM4" s="13">
        <v>2</v>
      </c>
      <c r="AN4" s="13">
        <v>2</v>
      </c>
      <c r="AO4" s="13">
        <v>2</v>
      </c>
      <c r="AP4" s="13">
        <v>3</v>
      </c>
      <c r="AQ4" s="13">
        <v>2</v>
      </c>
      <c r="AR4" s="13">
        <v>3</v>
      </c>
      <c r="AS4" s="13">
        <v>1</v>
      </c>
      <c r="AT4" s="13">
        <v>1</v>
      </c>
      <c r="AU4" s="13">
        <v>1</v>
      </c>
      <c r="AV4" s="13">
        <v>1</v>
      </c>
      <c r="AW4" s="13">
        <v>1</v>
      </c>
      <c r="AX4" s="13">
        <v>1</v>
      </c>
      <c r="AY4" s="13">
        <v>1</v>
      </c>
      <c r="AZ4" s="9"/>
    </row>
    <row r="5" spans="1:52" s="27" customFormat="1" x14ac:dyDescent="0.25">
      <c r="A5" s="18"/>
      <c r="B5" s="18"/>
      <c r="C5" s="25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</row>
    <row r="6" spans="1:52" s="27" customFormat="1" x14ac:dyDescent="0.25">
      <c r="A6" s="18" t="s">
        <v>41</v>
      </c>
      <c r="B6" s="28">
        <v>1</v>
      </c>
      <c r="C6" s="29" t="s">
        <v>83</v>
      </c>
      <c r="D6" s="29"/>
      <c r="E6" s="30">
        <v>1</v>
      </c>
      <c r="F6" s="31"/>
      <c r="G6" s="31">
        <v>5</v>
      </c>
      <c r="H6" s="31"/>
      <c r="I6" s="31">
        <v>4</v>
      </c>
      <c r="J6" s="30"/>
      <c r="K6" s="31">
        <v>3</v>
      </c>
      <c r="L6" s="31"/>
      <c r="M6" s="31">
        <v>3</v>
      </c>
      <c r="N6" s="31">
        <v>2</v>
      </c>
      <c r="O6" s="31"/>
      <c r="P6" s="31"/>
      <c r="Q6" s="31"/>
      <c r="R6" s="31">
        <v>5</v>
      </c>
      <c r="S6" s="31"/>
      <c r="T6" s="31"/>
      <c r="U6" s="31"/>
      <c r="V6" s="31"/>
      <c r="W6" s="31"/>
      <c r="X6" s="31"/>
      <c r="Y6" s="31"/>
      <c r="Z6" s="31">
        <v>2</v>
      </c>
      <c r="AA6" s="31"/>
      <c r="AB6" s="31"/>
      <c r="AC6" s="31"/>
      <c r="AD6" s="31"/>
      <c r="AE6" s="31">
        <v>3</v>
      </c>
      <c r="AF6" s="31"/>
      <c r="AG6" s="31">
        <v>2</v>
      </c>
      <c r="AH6" s="31" t="str">
        <f>IF(AND(COUNTIF(C6,"*ė")+COUNTIF(C6,"*a")&gt;=1,AG6&gt;0),"m"," ")</f>
        <v>m</v>
      </c>
      <c r="AI6" s="31" t="str">
        <f>IF(AND(COUNTIF(C6,"*ė")+COUNTIF(C6,"*a")=0,AG6&gt;0),"b"," ")</f>
        <v xml:space="preserve"> </v>
      </c>
      <c r="AJ6" s="31"/>
      <c r="AK6" s="31" t="str">
        <f>IF(AND(COUNTIF(C6,"*ė")+COUNTIF(C6,"*a")&gt;=1,AJ6&gt;0),"m"," ")</f>
        <v xml:space="preserve"> </v>
      </c>
      <c r="AL6" s="31" t="str">
        <f>IF(AND(COUNTIF(C6,"*ė")+COUNTIF(C6,"*a")&lt;1,AJ6&gt;0),"b"," ")</f>
        <v xml:space="preserve"> </v>
      </c>
      <c r="AM6" s="31"/>
      <c r="AN6" s="31"/>
      <c r="AO6" s="31"/>
      <c r="AP6" s="31">
        <v>3</v>
      </c>
      <c r="AQ6" s="31"/>
      <c r="AR6" s="31"/>
      <c r="AS6" s="32"/>
      <c r="AT6" s="31"/>
      <c r="AU6" s="31"/>
      <c r="AV6" s="31"/>
      <c r="AW6" s="31"/>
      <c r="AX6" s="31"/>
      <c r="AY6" s="31"/>
      <c r="AZ6" s="26">
        <f t="shared" ref="AZ6:AZ13" si="0">SUM(D6:AY6)</f>
        <v>33</v>
      </c>
    </row>
    <row r="7" spans="1:52" s="27" customFormat="1" x14ac:dyDescent="0.25">
      <c r="A7" s="18" t="s">
        <v>41</v>
      </c>
      <c r="B7" s="28">
        <v>2</v>
      </c>
      <c r="C7" s="29" t="s">
        <v>84</v>
      </c>
      <c r="D7" s="29">
        <v>1</v>
      </c>
      <c r="E7" s="31"/>
      <c r="F7" s="30">
        <v>5</v>
      </c>
      <c r="G7" s="31"/>
      <c r="H7" s="31">
        <v>3</v>
      </c>
      <c r="I7" s="31"/>
      <c r="J7" s="30">
        <v>3</v>
      </c>
      <c r="K7" s="31"/>
      <c r="L7" s="30"/>
      <c r="M7" s="31"/>
      <c r="N7" s="31"/>
      <c r="O7" s="31">
        <v>3</v>
      </c>
      <c r="P7" s="31"/>
      <c r="Q7" s="31">
        <v>4</v>
      </c>
      <c r="R7" s="31"/>
      <c r="S7" s="31">
        <v>1</v>
      </c>
      <c r="T7" s="31"/>
      <c r="U7" s="31"/>
      <c r="V7" s="31"/>
      <c r="W7" s="31"/>
      <c r="X7" s="31"/>
      <c r="Y7" s="31"/>
      <c r="Z7" s="31"/>
      <c r="AA7" s="31">
        <v>3</v>
      </c>
      <c r="AB7" s="31"/>
      <c r="AC7" s="31"/>
      <c r="AD7" s="31"/>
      <c r="AE7" s="31">
        <v>3</v>
      </c>
      <c r="AF7" s="31"/>
      <c r="AG7" s="31">
        <v>2</v>
      </c>
      <c r="AH7" s="31" t="str">
        <f>IF(AND(COUNTIF(C7,"*ė")+COUNTIF(C7,"*a")&gt;=1,AG7&gt;0),"m"," ")</f>
        <v>m</v>
      </c>
      <c r="AI7" s="31" t="str">
        <f>IF(AND(COUNTIF(C7,"*ė")+COUNTIF(C7,"*a")=0,AG7&gt;0),"b"," ")</f>
        <v xml:space="preserve"> </v>
      </c>
      <c r="AJ7" s="31"/>
      <c r="AK7" s="31" t="str">
        <f>IF(AND(COUNTIF(C7,"*ė")+COUNTIF(C7,"*a")&gt;=1,AJ7&gt;0),"m"," ")</f>
        <v xml:space="preserve"> </v>
      </c>
      <c r="AL7" s="31" t="str">
        <f>IF(AND(COUNTIF(C7,"*ė")+COUNTIF(C7,"*a")&lt;1,AJ7&gt;0),"b"," ")</f>
        <v xml:space="preserve"> </v>
      </c>
      <c r="AM7" s="31"/>
      <c r="AN7" s="31"/>
      <c r="AO7" s="31">
        <v>2</v>
      </c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26">
        <f t="shared" si="0"/>
        <v>30</v>
      </c>
    </row>
    <row r="8" spans="1:52" s="27" customFormat="1" x14ac:dyDescent="0.25">
      <c r="A8" s="18" t="s">
        <v>41</v>
      </c>
      <c r="B8" s="28">
        <v>3</v>
      </c>
      <c r="C8" s="29" t="s">
        <v>85</v>
      </c>
      <c r="D8" s="29">
        <v>1</v>
      </c>
      <c r="E8" s="34"/>
      <c r="F8" s="34">
        <v>5</v>
      </c>
      <c r="G8" s="34"/>
      <c r="H8" s="34">
        <v>3</v>
      </c>
      <c r="I8" s="34"/>
      <c r="J8" s="34"/>
      <c r="K8" s="34">
        <v>3</v>
      </c>
      <c r="L8" s="34">
        <v>2</v>
      </c>
      <c r="M8" s="34"/>
      <c r="N8" s="34"/>
      <c r="O8" s="34">
        <v>3</v>
      </c>
      <c r="P8" s="34"/>
      <c r="Q8" s="34">
        <v>4</v>
      </c>
      <c r="R8" s="34"/>
      <c r="S8" s="34">
        <v>1</v>
      </c>
      <c r="T8" s="34"/>
      <c r="U8" s="34"/>
      <c r="V8" s="34"/>
      <c r="W8" s="34"/>
      <c r="X8" s="34"/>
      <c r="Y8" s="34"/>
      <c r="Z8" s="34">
        <v>2</v>
      </c>
      <c r="AA8" s="34"/>
      <c r="AB8" s="34"/>
      <c r="AC8" s="34"/>
      <c r="AD8" s="34"/>
      <c r="AE8" s="34"/>
      <c r="AF8" s="34"/>
      <c r="AG8" s="34"/>
      <c r="AH8" s="31" t="str">
        <f t="shared" ref="AH8:AH21" si="1">IF(AND(COUNTIF(C8,"*ė")+COUNTIF(C8,"*a")&gt;=1,AG8&gt;0),"m"," ")</f>
        <v xml:space="preserve"> </v>
      </c>
      <c r="AI8" s="31" t="str">
        <f t="shared" ref="AI8:AI21" si="2">IF(AND(COUNTIF(C8,"*ė")+COUNTIF(C8,"*a")=0,AG8&gt;0),"b"," ")</f>
        <v xml:space="preserve"> </v>
      </c>
      <c r="AJ8" s="34">
        <v>2</v>
      </c>
      <c r="AK8" s="31" t="str">
        <f t="shared" ref="AK8:AK21" si="3">IF(AND(COUNTIF(C8,"*ė")+COUNTIF(C8,"*a")&gt;=1,AJ8&gt;0),"m"," ")</f>
        <v>m</v>
      </c>
      <c r="AL8" s="31" t="str">
        <f t="shared" ref="AL8:AL21" si="4">IF(AND(COUNTIF(C8,"*ė")+COUNTIF(C8,"*a")&lt;1,AJ8&gt;0),"b"," ")</f>
        <v xml:space="preserve"> </v>
      </c>
      <c r="AM8" s="34"/>
      <c r="AN8" s="34"/>
      <c r="AO8" s="34">
        <v>2</v>
      </c>
      <c r="AP8" s="34"/>
      <c r="AQ8" s="34"/>
      <c r="AR8" s="34"/>
      <c r="AS8" s="34">
        <v>1</v>
      </c>
      <c r="AT8" s="34"/>
      <c r="AU8" s="34"/>
      <c r="AV8" s="34"/>
      <c r="AW8" s="34"/>
      <c r="AX8" s="34"/>
      <c r="AY8" s="34"/>
      <c r="AZ8" s="26">
        <f t="shared" si="0"/>
        <v>29</v>
      </c>
    </row>
    <row r="9" spans="1:52" s="27" customFormat="1" x14ac:dyDescent="0.25">
      <c r="A9" s="18" t="s">
        <v>41</v>
      </c>
      <c r="B9" s="28">
        <v>4</v>
      </c>
      <c r="C9" s="29" t="s">
        <v>87</v>
      </c>
      <c r="D9" s="29"/>
      <c r="E9" s="34">
        <v>1</v>
      </c>
      <c r="F9" s="34"/>
      <c r="G9" s="34">
        <v>5</v>
      </c>
      <c r="H9" s="34"/>
      <c r="I9" s="34">
        <v>4</v>
      </c>
      <c r="J9" s="34"/>
      <c r="K9" s="34"/>
      <c r="L9" s="34"/>
      <c r="M9" s="34">
        <v>3</v>
      </c>
      <c r="N9" s="34">
        <v>2</v>
      </c>
      <c r="O9" s="34"/>
      <c r="P9" s="34"/>
      <c r="Q9" s="34"/>
      <c r="R9" s="34">
        <v>5</v>
      </c>
      <c r="S9" s="34"/>
      <c r="T9" s="34"/>
      <c r="U9" s="34"/>
      <c r="V9" s="34"/>
      <c r="W9" s="34"/>
      <c r="X9" s="34"/>
      <c r="Y9" s="34">
        <v>3</v>
      </c>
      <c r="Z9" s="34"/>
      <c r="AA9" s="34">
        <v>3</v>
      </c>
      <c r="AB9" s="34">
        <v>2</v>
      </c>
      <c r="AC9" s="34"/>
      <c r="AD9" s="34"/>
      <c r="AE9" s="34"/>
      <c r="AF9" s="34"/>
      <c r="AG9" s="34"/>
      <c r="AH9" s="31" t="str">
        <f t="shared" si="1"/>
        <v xml:space="preserve"> </v>
      </c>
      <c r="AI9" s="31" t="str">
        <f t="shared" si="2"/>
        <v xml:space="preserve"> </v>
      </c>
      <c r="AJ9" s="34">
        <v>2</v>
      </c>
      <c r="AK9" s="31" t="str">
        <f t="shared" si="3"/>
        <v>m</v>
      </c>
      <c r="AL9" s="31" t="str">
        <f t="shared" si="4"/>
        <v xml:space="preserve"> </v>
      </c>
      <c r="AM9" s="34"/>
      <c r="AN9" s="34"/>
      <c r="AO9" s="34"/>
      <c r="AP9" s="34"/>
      <c r="AQ9" s="34"/>
      <c r="AR9" s="34"/>
      <c r="AS9" s="34">
        <v>1</v>
      </c>
      <c r="AT9" s="34"/>
      <c r="AU9" s="34"/>
      <c r="AV9" s="34"/>
      <c r="AW9" s="34"/>
      <c r="AX9" s="34"/>
      <c r="AY9" s="34"/>
      <c r="AZ9" s="26">
        <f t="shared" si="0"/>
        <v>31</v>
      </c>
    </row>
    <row r="10" spans="1:52" s="27" customFormat="1" x14ac:dyDescent="0.25">
      <c r="A10" s="18" t="s">
        <v>41</v>
      </c>
      <c r="B10" s="28">
        <v>5</v>
      </c>
      <c r="C10" s="29" t="s">
        <v>88</v>
      </c>
      <c r="D10" s="29"/>
      <c r="E10" s="34">
        <v>1</v>
      </c>
      <c r="F10" s="34"/>
      <c r="G10" s="34">
        <v>5</v>
      </c>
      <c r="H10" s="34"/>
      <c r="I10" s="11">
        <v>4</v>
      </c>
      <c r="J10" s="34"/>
      <c r="K10" s="34">
        <v>3</v>
      </c>
      <c r="L10" s="34"/>
      <c r="M10" s="34">
        <v>3</v>
      </c>
      <c r="N10" s="34">
        <v>2</v>
      </c>
      <c r="O10" s="34"/>
      <c r="P10" s="34">
        <v>2</v>
      </c>
      <c r="Q10" s="34"/>
      <c r="R10" s="34">
        <v>5</v>
      </c>
      <c r="S10" s="34"/>
      <c r="T10" s="34"/>
      <c r="U10" s="34"/>
      <c r="V10" s="34"/>
      <c r="W10" s="34"/>
      <c r="X10" s="34"/>
      <c r="Y10" s="34"/>
      <c r="Z10" s="34">
        <v>2</v>
      </c>
      <c r="AA10" s="34"/>
      <c r="AB10" s="34"/>
      <c r="AC10" s="34"/>
      <c r="AD10" s="34"/>
      <c r="AE10" s="34"/>
      <c r="AF10" s="34"/>
      <c r="AG10" s="34">
        <v>2</v>
      </c>
      <c r="AH10" s="31" t="str">
        <f t="shared" si="1"/>
        <v>m</v>
      </c>
      <c r="AI10" s="31" t="str">
        <f t="shared" si="2"/>
        <v xml:space="preserve"> </v>
      </c>
      <c r="AJ10" s="34"/>
      <c r="AK10" s="31" t="str">
        <f t="shared" si="3"/>
        <v xml:space="preserve"> </v>
      </c>
      <c r="AL10" s="31" t="str">
        <f t="shared" si="4"/>
        <v xml:space="preserve"> </v>
      </c>
      <c r="AM10" s="34"/>
      <c r="AN10" s="34"/>
      <c r="AO10" s="34">
        <v>2</v>
      </c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26">
        <f t="shared" si="0"/>
        <v>31</v>
      </c>
    </row>
    <row r="11" spans="1:52" s="56" customFormat="1" x14ac:dyDescent="0.25">
      <c r="A11" s="50" t="s">
        <v>41</v>
      </c>
      <c r="B11" s="28">
        <v>6</v>
      </c>
      <c r="C11" s="51" t="s">
        <v>89</v>
      </c>
      <c r="D11" s="51"/>
      <c r="E11" s="52">
        <v>1</v>
      </c>
      <c r="F11" s="52"/>
      <c r="G11" s="52">
        <v>5</v>
      </c>
      <c r="H11" s="52"/>
      <c r="I11" s="52">
        <v>4</v>
      </c>
      <c r="J11" s="52"/>
      <c r="K11" s="52">
        <v>3</v>
      </c>
      <c r="L11" s="52"/>
      <c r="M11" s="52">
        <v>3</v>
      </c>
      <c r="N11" s="52">
        <v>2</v>
      </c>
      <c r="O11" s="52"/>
      <c r="P11" s="52"/>
      <c r="Q11" s="52">
        <v>4</v>
      </c>
      <c r="R11" s="52"/>
      <c r="S11" s="52">
        <v>1</v>
      </c>
      <c r="T11" s="52"/>
      <c r="U11" s="52"/>
      <c r="V11" s="52"/>
      <c r="W11" s="53">
        <v>3</v>
      </c>
      <c r="X11" s="52"/>
      <c r="Y11" s="52"/>
      <c r="Z11" s="52">
        <v>2</v>
      </c>
      <c r="AA11" s="52"/>
      <c r="AB11" s="52">
        <v>2</v>
      </c>
      <c r="AC11" s="52"/>
      <c r="AD11" s="52"/>
      <c r="AE11" s="52"/>
      <c r="AF11" s="52"/>
      <c r="AG11" s="52"/>
      <c r="AH11" s="54" t="str">
        <f t="shared" si="1"/>
        <v xml:space="preserve"> </v>
      </c>
      <c r="AI11" s="54" t="str">
        <f t="shared" si="2"/>
        <v xml:space="preserve"> </v>
      </c>
      <c r="AJ11" s="52">
        <v>2</v>
      </c>
      <c r="AK11" s="54" t="str">
        <f t="shared" si="3"/>
        <v xml:space="preserve"> </v>
      </c>
      <c r="AL11" s="54" t="str">
        <f t="shared" si="4"/>
        <v>b</v>
      </c>
      <c r="AM11" s="52"/>
      <c r="AN11" s="52"/>
      <c r="AO11" s="52"/>
      <c r="AP11" s="52"/>
      <c r="AQ11" s="52"/>
      <c r="AR11" s="52"/>
      <c r="AS11" s="52">
        <v>1</v>
      </c>
      <c r="AT11" s="52"/>
      <c r="AU11" s="52"/>
      <c r="AV11" s="52"/>
      <c r="AW11" s="52"/>
      <c r="AX11" s="52"/>
      <c r="AY11" s="52"/>
      <c r="AZ11" s="55">
        <f t="shared" si="0"/>
        <v>33</v>
      </c>
    </row>
    <row r="12" spans="1:52" s="27" customFormat="1" x14ac:dyDescent="0.25">
      <c r="A12" s="18" t="s">
        <v>41</v>
      </c>
      <c r="B12" s="28">
        <v>7</v>
      </c>
      <c r="C12" s="29" t="s">
        <v>90</v>
      </c>
      <c r="D12" s="29"/>
      <c r="E12" s="34">
        <v>1</v>
      </c>
      <c r="F12" s="34"/>
      <c r="G12" s="34">
        <v>5</v>
      </c>
      <c r="H12" s="34"/>
      <c r="I12" s="34">
        <v>4</v>
      </c>
      <c r="J12" s="34"/>
      <c r="K12" s="34"/>
      <c r="L12" s="34"/>
      <c r="M12" s="34"/>
      <c r="N12" s="34"/>
      <c r="O12" s="34">
        <v>3</v>
      </c>
      <c r="P12" s="34"/>
      <c r="Q12" s="34"/>
      <c r="R12" s="34">
        <v>5</v>
      </c>
      <c r="S12" s="34"/>
      <c r="T12" s="34">
        <v>2</v>
      </c>
      <c r="U12" s="34"/>
      <c r="V12" s="34"/>
      <c r="W12" s="34"/>
      <c r="X12" s="34"/>
      <c r="Y12" s="34">
        <v>3</v>
      </c>
      <c r="Z12" s="34"/>
      <c r="AA12" s="34">
        <v>3</v>
      </c>
      <c r="AB12" s="34"/>
      <c r="AC12" s="34"/>
      <c r="AD12" s="34"/>
      <c r="AE12" s="34"/>
      <c r="AF12" s="34"/>
      <c r="AG12" s="34"/>
      <c r="AH12" s="31" t="str">
        <f t="shared" si="1"/>
        <v xml:space="preserve"> </v>
      </c>
      <c r="AI12" s="31" t="str">
        <f t="shared" si="2"/>
        <v xml:space="preserve"> </v>
      </c>
      <c r="AJ12" s="34">
        <v>2</v>
      </c>
      <c r="AK12" s="31" t="str">
        <f t="shared" si="3"/>
        <v xml:space="preserve"> </v>
      </c>
      <c r="AL12" s="31" t="str">
        <f t="shared" si="4"/>
        <v>b</v>
      </c>
      <c r="AM12" s="34"/>
      <c r="AN12" s="34"/>
      <c r="AO12" s="34"/>
      <c r="AP12" s="34"/>
      <c r="AQ12" s="34">
        <v>2</v>
      </c>
      <c r="AR12" s="34"/>
      <c r="AS12" s="34"/>
      <c r="AT12" s="34"/>
      <c r="AU12" s="34"/>
      <c r="AV12" s="34"/>
      <c r="AW12" s="34"/>
      <c r="AX12" s="34"/>
      <c r="AY12" s="34"/>
      <c r="AZ12" s="26">
        <f t="shared" si="0"/>
        <v>30</v>
      </c>
    </row>
    <row r="13" spans="1:52" s="27" customFormat="1" x14ac:dyDescent="0.25">
      <c r="A13" s="18" t="s">
        <v>41</v>
      </c>
      <c r="B13" s="28">
        <v>8</v>
      </c>
      <c r="C13" s="29" t="s">
        <v>91</v>
      </c>
      <c r="D13" s="29"/>
      <c r="E13" s="34">
        <v>1</v>
      </c>
      <c r="F13" s="34">
        <v>5</v>
      </c>
      <c r="G13" s="34"/>
      <c r="H13" s="34"/>
      <c r="I13" s="34">
        <v>4</v>
      </c>
      <c r="J13" s="34"/>
      <c r="K13" s="34"/>
      <c r="L13" s="34"/>
      <c r="M13" s="34">
        <v>3</v>
      </c>
      <c r="N13" s="34">
        <v>2</v>
      </c>
      <c r="O13" s="34"/>
      <c r="P13" s="34"/>
      <c r="Q13" s="34">
        <v>4</v>
      </c>
      <c r="R13" s="34"/>
      <c r="S13" s="34">
        <v>1</v>
      </c>
      <c r="T13" s="34"/>
      <c r="U13" s="34"/>
      <c r="V13" s="34"/>
      <c r="W13" s="34"/>
      <c r="X13" s="34"/>
      <c r="Y13" s="34"/>
      <c r="Z13" s="34">
        <v>2</v>
      </c>
      <c r="AA13" s="34"/>
      <c r="AB13" s="34"/>
      <c r="AC13" s="34"/>
      <c r="AD13" s="34"/>
      <c r="AE13" s="34">
        <v>3</v>
      </c>
      <c r="AF13" s="34"/>
      <c r="AG13" s="34"/>
      <c r="AH13" s="31" t="str">
        <f t="shared" si="1"/>
        <v xml:space="preserve"> </v>
      </c>
      <c r="AI13" s="31" t="str">
        <f t="shared" si="2"/>
        <v xml:space="preserve"> </v>
      </c>
      <c r="AJ13" s="34">
        <v>2</v>
      </c>
      <c r="AK13" s="31" t="str">
        <f t="shared" si="3"/>
        <v>m</v>
      </c>
      <c r="AL13" s="31" t="str">
        <f t="shared" si="4"/>
        <v xml:space="preserve"> </v>
      </c>
      <c r="AM13" s="34"/>
      <c r="AN13" s="34"/>
      <c r="AO13" s="34"/>
      <c r="AP13" s="34">
        <v>3</v>
      </c>
      <c r="AQ13" s="34"/>
      <c r="AR13" s="34"/>
      <c r="AS13" s="34"/>
      <c r="AT13" s="34"/>
      <c r="AU13" s="34"/>
      <c r="AV13" s="34"/>
      <c r="AW13" s="34"/>
      <c r="AX13" s="34"/>
      <c r="AY13" s="34"/>
      <c r="AZ13" s="26">
        <f t="shared" si="0"/>
        <v>30</v>
      </c>
    </row>
    <row r="14" spans="1:52" s="56" customFormat="1" x14ac:dyDescent="0.25">
      <c r="A14" s="50" t="s">
        <v>41</v>
      </c>
      <c r="B14" s="28">
        <v>9</v>
      </c>
      <c r="C14" s="51" t="s">
        <v>92</v>
      </c>
      <c r="D14" s="51"/>
      <c r="E14" s="52">
        <v>1</v>
      </c>
      <c r="F14" s="52"/>
      <c r="G14" s="52">
        <v>5</v>
      </c>
      <c r="H14" s="52"/>
      <c r="I14" s="52">
        <v>4</v>
      </c>
      <c r="J14" s="52"/>
      <c r="K14" s="52"/>
      <c r="L14" s="52"/>
      <c r="M14" s="52">
        <v>3</v>
      </c>
      <c r="N14" s="52">
        <v>2</v>
      </c>
      <c r="O14" s="52"/>
      <c r="P14" s="52"/>
      <c r="Q14" s="52">
        <v>4</v>
      </c>
      <c r="R14" s="52"/>
      <c r="S14" s="52">
        <v>1</v>
      </c>
      <c r="T14" s="52"/>
      <c r="U14" s="52"/>
      <c r="V14" s="52"/>
      <c r="W14" s="52"/>
      <c r="X14" s="52"/>
      <c r="Y14" s="52"/>
      <c r="Z14" s="52"/>
      <c r="AA14" s="52">
        <v>3</v>
      </c>
      <c r="AB14" s="52">
        <v>2</v>
      </c>
      <c r="AC14" s="52"/>
      <c r="AD14" s="52"/>
      <c r="AE14" s="52"/>
      <c r="AF14" s="52"/>
      <c r="AG14" s="52"/>
      <c r="AH14" s="54" t="str">
        <f t="shared" si="1"/>
        <v xml:space="preserve"> </v>
      </c>
      <c r="AI14" s="54" t="str">
        <f t="shared" si="2"/>
        <v xml:space="preserve"> </v>
      </c>
      <c r="AJ14" s="52">
        <v>2</v>
      </c>
      <c r="AK14" s="54" t="str">
        <f t="shared" si="3"/>
        <v>m</v>
      </c>
      <c r="AL14" s="54" t="str">
        <f t="shared" si="4"/>
        <v xml:space="preserve"> </v>
      </c>
      <c r="AM14" s="52"/>
      <c r="AN14" s="52"/>
      <c r="AO14" s="52"/>
      <c r="AP14" s="52"/>
      <c r="AQ14" s="52"/>
      <c r="AR14" s="52"/>
      <c r="AS14" s="52">
        <v>1</v>
      </c>
      <c r="AT14" s="52"/>
      <c r="AU14" s="52"/>
      <c r="AV14" s="52"/>
      <c r="AW14" s="52"/>
      <c r="AX14" s="52"/>
      <c r="AY14" s="52"/>
      <c r="AZ14" s="55">
        <f t="shared" ref="AZ14:AZ19" si="5">SUM(D14:AY14)</f>
        <v>28</v>
      </c>
    </row>
    <row r="15" spans="1:52" s="27" customFormat="1" x14ac:dyDescent="0.25">
      <c r="A15" s="18" t="s">
        <v>41</v>
      </c>
      <c r="B15" s="28">
        <v>10</v>
      </c>
      <c r="C15" s="29" t="s">
        <v>93</v>
      </c>
      <c r="D15" s="29"/>
      <c r="E15" s="34">
        <v>1</v>
      </c>
      <c r="F15" s="34"/>
      <c r="G15" s="34">
        <v>5</v>
      </c>
      <c r="H15" s="34"/>
      <c r="I15" s="34">
        <v>4</v>
      </c>
      <c r="J15" s="34"/>
      <c r="K15" s="34"/>
      <c r="L15" s="34"/>
      <c r="M15" s="34">
        <v>3</v>
      </c>
      <c r="N15" s="34">
        <v>2</v>
      </c>
      <c r="O15" s="34"/>
      <c r="P15" s="34">
        <v>2</v>
      </c>
      <c r="Q15" s="34"/>
      <c r="R15" s="34">
        <v>5</v>
      </c>
      <c r="S15" s="34">
        <v>1</v>
      </c>
      <c r="T15" s="34"/>
      <c r="U15" s="34">
        <v>2</v>
      </c>
      <c r="V15" s="34"/>
      <c r="W15" s="34">
        <v>3</v>
      </c>
      <c r="X15" s="34"/>
      <c r="Y15" s="34"/>
      <c r="Z15" s="34"/>
      <c r="AA15" s="34"/>
      <c r="AB15" s="34">
        <v>2</v>
      </c>
      <c r="AC15" s="34"/>
      <c r="AD15" s="34"/>
      <c r="AE15" s="34"/>
      <c r="AF15" s="34"/>
      <c r="AG15" s="34"/>
      <c r="AH15" s="31" t="str">
        <f t="shared" si="1"/>
        <v xml:space="preserve"> </v>
      </c>
      <c r="AI15" s="31" t="str">
        <f t="shared" si="2"/>
        <v xml:space="preserve"> </v>
      </c>
      <c r="AJ15" s="34">
        <v>2</v>
      </c>
      <c r="AK15" s="31" t="str">
        <f t="shared" si="3"/>
        <v xml:space="preserve"> </v>
      </c>
      <c r="AL15" s="31" t="str">
        <f t="shared" si="4"/>
        <v>b</v>
      </c>
      <c r="AM15" s="34"/>
      <c r="AN15" s="34"/>
      <c r="AO15" s="34"/>
      <c r="AP15" s="34"/>
      <c r="AQ15" s="34"/>
      <c r="AR15" s="34"/>
      <c r="AS15" s="34">
        <v>1</v>
      </c>
      <c r="AT15" s="34"/>
      <c r="AU15" s="34"/>
      <c r="AV15" s="34"/>
      <c r="AW15" s="34"/>
      <c r="AX15" s="34"/>
      <c r="AY15" s="34"/>
      <c r="AZ15" s="26">
        <f t="shared" si="5"/>
        <v>33</v>
      </c>
    </row>
    <row r="16" spans="1:52" s="27" customFormat="1" x14ac:dyDescent="0.25">
      <c r="A16" s="18" t="s">
        <v>41</v>
      </c>
      <c r="B16" s="28">
        <v>11</v>
      </c>
      <c r="C16" s="29" t="s">
        <v>94</v>
      </c>
      <c r="D16" s="29"/>
      <c r="E16" s="34">
        <v>1</v>
      </c>
      <c r="F16" s="34"/>
      <c r="G16" s="34">
        <v>5</v>
      </c>
      <c r="H16" s="34"/>
      <c r="I16" s="34">
        <v>4</v>
      </c>
      <c r="J16" s="34"/>
      <c r="K16" s="34">
        <v>3</v>
      </c>
      <c r="L16" s="34"/>
      <c r="M16" s="34"/>
      <c r="N16" s="34"/>
      <c r="O16" s="34">
        <v>3</v>
      </c>
      <c r="P16" s="34"/>
      <c r="Q16" s="34"/>
      <c r="R16" s="34">
        <v>5</v>
      </c>
      <c r="S16" s="34"/>
      <c r="T16" s="34"/>
      <c r="U16" s="34"/>
      <c r="V16" s="34"/>
      <c r="W16" s="34"/>
      <c r="X16" s="34"/>
      <c r="Y16" s="34"/>
      <c r="Z16" s="34"/>
      <c r="AA16" s="34">
        <v>3</v>
      </c>
      <c r="AB16" s="34">
        <v>2</v>
      </c>
      <c r="AC16" s="34"/>
      <c r="AD16" s="34"/>
      <c r="AE16" s="34"/>
      <c r="AF16" s="34"/>
      <c r="AG16" s="34">
        <v>2</v>
      </c>
      <c r="AH16" s="31" t="str">
        <f t="shared" si="1"/>
        <v>m</v>
      </c>
      <c r="AI16" s="31" t="str">
        <f t="shared" si="2"/>
        <v xml:space="preserve"> </v>
      </c>
      <c r="AJ16" s="34"/>
      <c r="AK16" s="31" t="str">
        <f t="shared" si="3"/>
        <v xml:space="preserve"> </v>
      </c>
      <c r="AL16" s="31" t="str">
        <f t="shared" si="4"/>
        <v xml:space="preserve"> </v>
      </c>
      <c r="AM16" s="34"/>
      <c r="AN16" s="34"/>
      <c r="AO16" s="34"/>
      <c r="AP16" s="34">
        <v>3</v>
      </c>
      <c r="AQ16" s="34"/>
      <c r="AR16" s="34"/>
      <c r="AS16" s="34"/>
      <c r="AT16" s="34"/>
      <c r="AU16" s="34"/>
      <c r="AV16" s="34"/>
      <c r="AW16" s="34"/>
      <c r="AX16" s="34"/>
      <c r="AY16" s="34"/>
      <c r="AZ16" s="26">
        <f t="shared" si="5"/>
        <v>31</v>
      </c>
    </row>
    <row r="17" spans="1:52" s="27" customFormat="1" x14ac:dyDescent="0.25">
      <c r="A17" s="18" t="s">
        <v>41</v>
      </c>
      <c r="B17" s="28">
        <v>12</v>
      </c>
      <c r="C17" s="29" t="s">
        <v>95</v>
      </c>
      <c r="D17" s="29">
        <v>1</v>
      </c>
      <c r="E17" s="34"/>
      <c r="F17" s="34">
        <v>5</v>
      </c>
      <c r="G17" s="34"/>
      <c r="H17" s="34">
        <v>3</v>
      </c>
      <c r="I17" s="34"/>
      <c r="J17" s="34">
        <v>3</v>
      </c>
      <c r="K17" s="34"/>
      <c r="L17" s="34">
        <v>2</v>
      </c>
      <c r="M17" s="34"/>
      <c r="N17" s="34"/>
      <c r="O17" s="34">
        <v>3</v>
      </c>
      <c r="P17" s="34"/>
      <c r="Q17" s="34">
        <v>4</v>
      </c>
      <c r="R17" s="34"/>
      <c r="S17" s="34">
        <v>1</v>
      </c>
      <c r="T17" s="34"/>
      <c r="U17" s="34"/>
      <c r="V17" s="34"/>
      <c r="W17" s="34"/>
      <c r="X17" s="34"/>
      <c r="Y17" s="34"/>
      <c r="Z17" s="34">
        <v>2</v>
      </c>
      <c r="AA17" s="34"/>
      <c r="AB17" s="34"/>
      <c r="AC17" s="34"/>
      <c r="AD17" s="34"/>
      <c r="AE17" s="34"/>
      <c r="AF17" s="34"/>
      <c r="AG17" s="34">
        <v>2</v>
      </c>
      <c r="AH17" s="31" t="str">
        <f t="shared" si="1"/>
        <v>m</v>
      </c>
      <c r="AI17" s="31" t="str">
        <f t="shared" si="2"/>
        <v xml:space="preserve"> </v>
      </c>
      <c r="AJ17" s="34"/>
      <c r="AK17" s="31" t="str">
        <f t="shared" si="3"/>
        <v xml:space="preserve"> </v>
      </c>
      <c r="AL17" s="31" t="str">
        <f t="shared" si="4"/>
        <v xml:space="preserve"> </v>
      </c>
      <c r="AM17" s="34"/>
      <c r="AN17" s="34"/>
      <c r="AO17" s="34">
        <v>2</v>
      </c>
      <c r="AP17" s="34"/>
      <c r="AQ17" s="34"/>
      <c r="AR17" s="34"/>
      <c r="AS17" s="34">
        <v>1</v>
      </c>
      <c r="AT17" s="34"/>
      <c r="AU17" s="34"/>
      <c r="AV17" s="34"/>
      <c r="AW17" s="34"/>
      <c r="AX17" s="34"/>
      <c r="AY17" s="34"/>
      <c r="AZ17" s="26">
        <f t="shared" si="5"/>
        <v>29</v>
      </c>
    </row>
    <row r="18" spans="1:52" s="27" customFormat="1" x14ac:dyDescent="0.25">
      <c r="A18" s="18" t="s">
        <v>41</v>
      </c>
      <c r="B18" s="28">
        <v>13</v>
      </c>
      <c r="C18" s="29" t="s">
        <v>96</v>
      </c>
      <c r="D18" s="29"/>
      <c r="E18" s="34">
        <v>1</v>
      </c>
      <c r="F18" s="34">
        <v>5</v>
      </c>
      <c r="G18" s="34"/>
      <c r="H18" s="34">
        <v>3</v>
      </c>
      <c r="I18" s="34"/>
      <c r="J18" s="34"/>
      <c r="K18" s="34"/>
      <c r="L18" s="34"/>
      <c r="M18" s="34"/>
      <c r="N18" s="34"/>
      <c r="O18" s="34">
        <v>3</v>
      </c>
      <c r="P18" s="34"/>
      <c r="Q18" s="34">
        <v>4</v>
      </c>
      <c r="R18" s="34"/>
      <c r="S18" s="34">
        <v>1</v>
      </c>
      <c r="T18" s="34"/>
      <c r="U18" s="34"/>
      <c r="V18" s="34"/>
      <c r="W18" s="34"/>
      <c r="X18" s="34"/>
      <c r="Y18" s="34"/>
      <c r="Z18" s="34">
        <v>2</v>
      </c>
      <c r="AA18" s="34"/>
      <c r="AB18" s="34"/>
      <c r="AC18" s="34"/>
      <c r="AD18" s="34">
        <v>2</v>
      </c>
      <c r="AE18" s="34"/>
      <c r="AF18" s="34"/>
      <c r="AG18" s="34">
        <v>2</v>
      </c>
      <c r="AH18" s="31" t="str">
        <f t="shared" si="1"/>
        <v xml:space="preserve"> </v>
      </c>
      <c r="AI18" s="31" t="str">
        <f t="shared" si="2"/>
        <v>b</v>
      </c>
      <c r="AJ18" s="34">
        <v>2</v>
      </c>
      <c r="AK18" s="31" t="str">
        <f t="shared" si="3"/>
        <v xml:space="preserve"> </v>
      </c>
      <c r="AL18" s="31" t="str">
        <f t="shared" si="4"/>
        <v>b</v>
      </c>
      <c r="AM18" s="34"/>
      <c r="AN18" s="34"/>
      <c r="AO18" s="34"/>
      <c r="AP18" s="34"/>
      <c r="AQ18" s="34"/>
      <c r="AR18" s="34">
        <v>3</v>
      </c>
      <c r="AS18" s="34">
        <v>1</v>
      </c>
      <c r="AT18" s="34"/>
      <c r="AU18" s="34"/>
      <c r="AV18" s="34"/>
      <c r="AW18" s="34"/>
      <c r="AX18" s="34"/>
      <c r="AY18" s="34"/>
      <c r="AZ18" s="26">
        <f t="shared" si="5"/>
        <v>29</v>
      </c>
    </row>
    <row r="19" spans="1:52" s="27" customFormat="1" x14ac:dyDescent="0.25">
      <c r="A19" s="18" t="s">
        <v>41</v>
      </c>
      <c r="B19" s="28">
        <v>14</v>
      </c>
      <c r="C19" s="29" t="s">
        <v>97</v>
      </c>
      <c r="D19" s="29">
        <v>1</v>
      </c>
      <c r="E19" s="34"/>
      <c r="F19" s="34"/>
      <c r="G19" s="34">
        <v>5</v>
      </c>
      <c r="H19" s="34">
        <v>3</v>
      </c>
      <c r="I19" s="34"/>
      <c r="J19" s="34"/>
      <c r="K19" s="34">
        <v>3</v>
      </c>
      <c r="L19" s="34">
        <v>2</v>
      </c>
      <c r="M19" s="34"/>
      <c r="N19" s="34"/>
      <c r="O19" s="34">
        <v>3</v>
      </c>
      <c r="P19" s="34"/>
      <c r="Q19" s="34">
        <v>4</v>
      </c>
      <c r="R19" s="34"/>
      <c r="S19" s="34"/>
      <c r="T19" s="34"/>
      <c r="U19" s="34"/>
      <c r="V19" s="34"/>
      <c r="W19" s="34"/>
      <c r="X19" s="34"/>
      <c r="Y19" s="34"/>
      <c r="Z19" s="34"/>
      <c r="AA19" s="34">
        <v>3</v>
      </c>
      <c r="AB19" s="34"/>
      <c r="AC19" s="34"/>
      <c r="AD19" s="34"/>
      <c r="AE19" s="34"/>
      <c r="AF19" s="34"/>
      <c r="AG19" s="34">
        <v>2</v>
      </c>
      <c r="AH19" s="31" t="str">
        <f t="shared" si="1"/>
        <v>m</v>
      </c>
      <c r="AI19" s="31" t="str">
        <f t="shared" si="2"/>
        <v xml:space="preserve"> </v>
      </c>
      <c r="AJ19" s="34"/>
      <c r="AK19" s="31" t="str">
        <f t="shared" si="3"/>
        <v xml:space="preserve"> </v>
      </c>
      <c r="AL19" s="31" t="str">
        <f t="shared" si="4"/>
        <v xml:space="preserve"> </v>
      </c>
      <c r="AM19" s="34"/>
      <c r="AN19" s="34"/>
      <c r="AO19" s="34">
        <v>2</v>
      </c>
      <c r="AP19" s="34"/>
      <c r="AQ19" s="34"/>
      <c r="AR19" s="34"/>
      <c r="AS19" s="34">
        <v>1</v>
      </c>
      <c r="AT19" s="34"/>
      <c r="AU19" s="34"/>
      <c r="AV19" s="34"/>
      <c r="AW19" s="34"/>
      <c r="AX19" s="34"/>
      <c r="AY19" s="34"/>
      <c r="AZ19" s="26">
        <f t="shared" si="5"/>
        <v>29</v>
      </c>
    </row>
    <row r="20" spans="1:52" s="27" customFormat="1" x14ac:dyDescent="0.25">
      <c r="A20" s="18" t="s">
        <v>41</v>
      </c>
      <c r="B20" s="28">
        <v>15</v>
      </c>
      <c r="C20" s="29" t="s">
        <v>98</v>
      </c>
      <c r="D20" s="29"/>
      <c r="E20" s="34">
        <v>1</v>
      </c>
      <c r="F20" s="34"/>
      <c r="G20" s="34">
        <v>5</v>
      </c>
      <c r="H20" s="34"/>
      <c r="I20" s="34">
        <v>4</v>
      </c>
      <c r="J20" s="34"/>
      <c r="K20" s="34">
        <v>3</v>
      </c>
      <c r="L20" s="34"/>
      <c r="M20" s="34">
        <v>3</v>
      </c>
      <c r="N20" s="34">
        <v>2</v>
      </c>
      <c r="O20" s="34"/>
      <c r="P20" s="34">
        <v>2</v>
      </c>
      <c r="Q20" s="34"/>
      <c r="R20" s="34">
        <v>5</v>
      </c>
      <c r="S20" s="34"/>
      <c r="T20" s="34"/>
      <c r="U20" s="34"/>
      <c r="V20" s="34"/>
      <c r="W20" s="34"/>
      <c r="X20" s="34"/>
      <c r="Y20" s="34"/>
      <c r="Z20" s="34">
        <v>2</v>
      </c>
      <c r="AA20" s="34"/>
      <c r="AB20" s="34"/>
      <c r="AC20" s="34"/>
      <c r="AD20" s="34"/>
      <c r="AE20" s="34"/>
      <c r="AF20" s="34"/>
      <c r="AG20" s="34">
        <v>2</v>
      </c>
      <c r="AH20" s="31" t="str">
        <f t="shared" si="1"/>
        <v>m</v>
      </c>
      <c r="AI20" s="31" t="str">
        <f t="shared" si="2"/>
        <v xml:space="preserve"> </v>
      </c>
      <c r="AJ20" s="34"/>
      <c r="AK20" s="31" t="str">
        <f t="shared" si="3"/>
        <v xml:space="preserve"> </v>
      </c>
      <c r="AL20" s="31" t="str">
        <f t="shared" si="4"/>
        <v xml:space="preserve"> </v>
      </c>
      <c r="AM20" s="34"/>
      <c r="AN20" s="34"/>
      <c r="AO20" s="34">
        <v>2</v>
      </c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26">
        <f>SUM(D20:AY20)</f>
        <v>31</v>
      </c>
    </row>
    <row r="21" spans="1:52" s="27" customFormat="1" x14ac:dyDescent="0.25">
      <c r="A21" s="18" t="s">
        <v>41</v>
      </c>
      <c r="B21" s="28">
        <v>16</v>
      </c>
      <c r="C21" s="29" t="s">
        <v>144</v>
      </c>
      <c r="D21" s="29">
        <v>1</v>
      </c>
      <c r="E21" s="34"/>
      <c r="F21" s="34">
        <v>5</v>
      </c>
      <c r="G21" s="34"/>
      <c r="H21" s="34">
        <v>3</v>
      </c>
      <c r="I21" s="34"/>
      <c r="J21" s="34"/>
      <c r="K21" s="34"/>
      <c r="L21" s="34"/>
      <c r="M21" s="34"/>
      <c r="N21" s="34">
        <v>2</v>
      </c>
      <c r="O21" s="34"/>
      <c r="P21" s="34">
        <v>2</v>
      </c>
      <c r="Q21" s="34"/>
      <c r="R21" s="34"/>
      <c r="S21" s="34">
        <v>1</v>
      </c>
      <c r="T21" s="34"/>
      <c r="U21" s="34"/>
      <c r="V21" s="34">
        <v>2</v>
      </c>
      <c r="W21" s="34"/>
      <c r="X21" s="34"/>
      <c r="Y21" s="34"/>
      <c r="Z21" s="34"/>
      <c r="AA21" s="34">
        <v>3</v>
      </c>
      <c r="AB21" s="34">
        <v>2</v>
      </c>
      <c r="AC21" s="34"/>
      <c r="AD21" s="34"/>
      <c r="AE21" s="34"/>
      <c r="AF21" s="34"/>
      <c r="AG21" s="34">
        <v>2</v>
      </c>
      <c r="AH21" s="31" t="str">
        <f t="shared" si="1"/>
        <v>m</v>
      </c>
      <c r="AI21" s="31" t="str">
        <f t="shared" si="2"/>
        <v xml:space="preserve"> </v>
      </c>
      <c r="AJ21" s="34"/>
      <c r="AK21" s="31" t="str">
        <f t="shared" si="3"/>
        <v xml:space="preserve"> </v>
      </c>
      <c r="AL21" s="31" t="str">
        <f t="shared" si="4"/>
        <v xml:space="preserve"> </v>
      </c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26"/>
    </row>
    <row r="22" spans="1:52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</row>
    <row r="23" spans="1:52" s="27" customFormat="1" x14ac:dyDescent="0.25">
      <c r="A23" s="18"/>
      <c r="B23" s="28"/>
      <c r="C23" s="29"/>
      <c r="D23" s="29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1" t="str">
        <f>IF(AND(COUNTIF(C23,"*ė")+COUNTIF(C23,"*a")&gt;=1,AG23&gt;0),"m"," ")</f>
        <v xml:space="preserve"> </v>
      </c>
      <c r="AI23" s="31" t="str">
        <f>IF(AND(COUNTIF(C23,"*ė")+COUNTIF(C23,"*a")=0,AG23&gt;0),"b"," ")</f>
        <v xml:space="preserve"> </v>
      </c>
      <c r="AJ23" s="34"/>
      <c r="AK23" s="31" t="str">
        <f>IF(AND(COUNTIF(C23,"*ė")+COUNTIF(C23,"*a")&gt;=1,AJ23&gt;0),"m"," ")</f>
        <v xml:space="preserve"> </v>
      </c>
      <c r="AL23" s="31" t="str">
        <f>IF(AND(COUNTIF(C23,"*ė")+COUNTIF(C23,"*a")&lt;1,AJ23&gt;0),"b"," ")</f>
        <v xml:space="preserve"> </v>
      </c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26"/>
    </row>
    <row r="24" spans="1:52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</row>
    <row r="25" spans="1:52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</row>
    <row r="26" spans="1:52" s="27" customFormat="1" x14ac:dyDescent="0.25">
      <c r="A26" s="18"/>
      <c r="B26" s="28"/>
      <c r="C26" s="35"/>
      <c r="D26" s="36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31" t="str">
        <f>IF(AND(COUNTIF(C26,"*ė")+COUNTIF(C26,"*a")&gt;=1,AG26&gt;0),"m"," ")</f>
        <v xml:space="preserve"> </v>
      </c>
      <c r="AI26" s="31" t="str">
        <f>IF(AND(COUNTIF(C26,"*ė")+COUNTIF(C26,"*a")=0,AG26&gt;0),"b"," ")</f>
        <v xml:space="preserve"> </v>
      </c>
      <c r="AJ26" s="17"/>
      <c r="AK26" s="31" t="str">
        <f>IF(AND(COUNTIF(C26,"*ė")+COUNTIF(C26,"*a")&gt;=1,AJ26&gt;0),"m"," ")</f>
        <v xml:space="preserve"> </v>
      </c>
      <c r="AL26" s="31" t="str">
        <f>IF(AND(COUNTIF(C26,"*ė")+COUNTIF(C26,"*a")&lt;1,AJ26&gt;0),"b"," ")</f>
        <v xml:space="preserve"> </v>
      </c>
      <c r="AM26" s="17"/>
      <c r="AN26" s="17"/>
      <c r="AO26" s="17"/>
      <c r="AP26" s="17"/>
      <c r="AQ26" s="17"/>
      <c r="AR26" s="17"/>
      <c r="AS26" s="10"/>
      <c r="AT26" s="34"/>
      <c r="AU26" s="34"/>
      <c r="AV26" s="34"/>
      <c r="AW26" s="34"/>
      <c r="AX26" s="34"/>
      <c r="AY26" s="34"/>
      <c r="AZ26" s="26"/>
    </row>
    <row r="27" spans="1:52" s="27" customFormat="1" x14ac:dyDescent="0.25">
      <c r="A27" s="18"/>
      <c r="B27" s="28"/>
      <c r="C27" s="29"/>
      <c r="D27" s="36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31" t="str">
        <f>IF(AND(COUNTIF(C27,"*ė")+COUNTIF(C27,"*a")&gt;=1,AG27&gt;0),"m"," ")</f>
        <v xml:space="preserve"> </v>
      </c>
      <c r="AI27" s="31" t="str">
        <f>IF(AND(COUNTIF(C27,"*ė")+COUNTIF(C27,"*a")=0,AG27&gt;0),"b"," ")</f>
        <v xml:space="preserve"> </v>
      </c>
      <c r="AJ27" s="10"/>
      <c r="AK27" s="31" t="str">
        <f>IF(AND(COUNTIF(C27,"*ė")+COUNTIF(C27,"*a")&gt;=1,AJ27&gt;0),"m"," ")</f>
        <v xml:space="preserve"> </v>
      </c>
      <c r="AL27" s="31" t="str">
        <f>IF(AND(COUNTIF(C27,"*ė")+COUNTIF(C27,"*a")&lt;1,AJ27&gt;0),"b"," ")</f>
        <v xml:space="preserve"> </v>
      </c>
      <c r="AM27" s="10"/>
      <c r="AN27" s="10"/>
      <c r="AO27" s="10"/>
      <c r="AP27" s="10"/>
      <c r="AQ27" s="10"/>
      <c r="AR27" s="10"/>
      <c r="AS27" s="10"/>
      <c r="AT27" s="34"/>
      <c r="AU27" s="34"/>
      <c r="AV27" s="34"/>
      <c r="AW27" s="34"/>
      <c r="AX27" s="34"/>
      <c r="AY27" s="34"/>
      <c r="AZ27" s="26">
        <f>SUM(D27:AY27)</f>
        <v>0</v>
      </c>
    </row>
    <row r="28" spans="1:52" s="27" customFormat="1" x14ac:dyDescent="0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1" t="str">
        <f>IF(AND(COUNTIF(C29,"*ė")+COUNTIF(C29,"*a")&gt;=1,AG29&gt;0),"m"," ")</f>
        <v xml:space="preserve"> </v>
      </c>
      <c r="AI28" s="31"/>
      <c r="AJ28" s="34"/>
      <c r="AK28" s="31"/>
      <c r="AL28" s="31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</row>
    <row r="29" spans="1:52" s="27" customFormat="1" x14ac:dyDescent="0.25">
      <c r="A29" s="296" t="s">
        <v>68</v>
      </c>
      <c r="B29" s="297"/>
      <c r="C29" s="298"/>
      <c r="D29" s="37">
        <f t="shared" ref="D29:AF29" si="6">COUNTA(D6:D28)</f>
        <v>5</v>
      </c>
      <c r="E29" s="37">
        <f t="shared" si="6"/>
        <v>11</v>
      </c>
      <c r="F29" s="37">
        <f t="shared" si="6"/>
        <v>6</v>
      </c>
      <c r="G29" s="37">
        <f t="shared" si="6"/>
        <v>10</v>
      </c>
      <c r="H29" s="37">
        <f t="shared" si="6"/>
        <v>6</v>
      </c>
      <c r="I29" s="37">
        <f t="shared" si="6"/>
        <v>10</v>
      </c>
      <c r="J29" s="37">
        <f t="shared" si="6"/>
        <v>2</v>
      </c>
      <c r="K29" s="37">
        <f t="shared" si="6"/>
        <v>7</v>
      </c>
      <c r="L29" s="37">
        <f t="shared" si="6"/>
        <v>3</v>
      </c>
      <c r="M29" s="37">
        <f t="shared" si="6"/>
        <v>8</v>
      </c>
      <c r="N29" s="37">
        <f t="shared" si="6"/>
        <v>9</v>
      </c>
      <c r="O29" s="37">
        <f t="shared" si="6"/>
        <v>7</v>
      </c>
      <c r="P29" s="37">
        <f t="shared" si="6"/>
        <v>4</v>
      </c>
      <c r="Q29" s="37">
        <f t="shared" si="6"/>
        <v>8</v>
      </c>
      <c r="R29" s="37">
        <f t="shared" si="6"/>
        <v>7</v>
      </c>
      <c r="S29" s="37">
        <f t="shared" si="6"/>
        <v>9</v>
      </c>
      <c r="T29" s="37">
        <f t="shared" si="6"/>
        <v>1</v>
      </c>
      <c r="U29" s="37">
        <f t="shared" si="6"/>
        <v>1</v>
      </c>
      <c r="V29" s="37">
        <f t="shared" si="6"/>
        <v>1</v>
      </c>
      <c r="W29" s="37">
        <f t="shared" si="6"/>
        <v>2</v>
      </c>
      <c r="X29" s="37">
        <f t="shared" si="6"/>
        <v>0</v>
      </c>
      <c r="Y29" s="37">
        <f t="shared" si="6"/>
        <v>2</v>
      </c>
      <c r="Z29" s="37">
        <f t="shared" si="6"/>
        <v>8</v>
      </c>
      <c r="AA29" s="37">
        <f t="shared" si="6"/>
        <v>7</v>
      </c>
      <c r="AB29" s="37">
        <f t="shared" si="6"/>
        <v>6</v>
      </c>
      <c r="AC29" s="37">
        <f t="shared" si="6"/>
        <v>0</v>
      </c>
      <c r="AD29" s="37">
        <f t="shared" si="6"/>
        <v>1</v>
      </c>
      <c r="AE29" s="37">
        <f t="shared" si="6"/>
        <v>3</v>
      </c>
      <c r="AF29" s="37">
        <f t="shared" si="6"/>
        <v>0</v>
      </c>
      <c r="AG29" s="37">
        <f>COUNTA(AG6:AG28)</f>
        <v>9</v>
      </c>
      <c r="AH29" s="34">
        <f>COUNTIF(AH6:AH28,"m")</f>
        <v>8</v>
      </c>
      <c r="AI29" s="34">
        <f>COUNTIF(AI6:AI28,"b")</f>
        <v>1</v>
      </c>
      <c r="AJ29" s="46">
        <f>COUNTA(AJ6:AJ28)</f>
        <v>8</v>
      </c>
      <c r="AK29" s="34">
        <f>COUNTIF(AK6:AK28,"m")</f>
        <v>4</v>
      </c>
      <c r="AL29" s="34">
        <f>COUNTIF(AL6:AL28,"b")</f>
        <v>4</v>
      </c>
      <c r="AM29" s="34">
        <f>COUNTA(AM6:AM28)</f>
        <v>0</v>
      </c>
      <c r="AN29" s="34">
        <f t="shared" ref="AN29:AY29" si="7">COUNTA(AN6:AN28)</f>
        <v>0</v>
      </c>
      <c r="AO29" s="34">
        <f t="shared" si="7"/>
        <v>6</v>
      </c>
      <c r="AP29" s="34">
        <f t="shared" si="7"/>
        <v>3</v>
      </c>
      <c r="AQ29" s="34">
        <f t="shared" si="7"/>
        <v>1</v>
      </c>
      <c r="AR29" s="34">
        <f t="shared" si="7"/>
        <v>1</v>
      </c>
      <c r="AS29" s="34">
        <f t="shared" si="7"/>
        <v>8</v>
      </c>
      <c r="AT29" s="34">
        <f t="shared" si="7"/>
        <v>0</v>
      </c>
      <c r="AU29" s="34">
        <f t="shared" si="7"/>
        <v>0</v>
      </c>
      <c r="AV29" s="34">
        <f t="shared" si="7"/>
        <v>0</v>
      </c>
      <c r="AW29" s="34">
        <f t="shared" si="7"/>
        <v>0</v>
      </c>
      <c r="AX29" s="34">
        <f t="shared" si="7"/>
        <v>0</v>
      </c>
      <c r="AY29" s="34">
        <f t="shared" si="7"/>
        <v>0</v>
      </c>
      <c r="AZ29" s="26">
        <f>SUM(D28:AY28)</f>
        <v>0</v>
      </c>
    </row>
    <row r="30" spans="1:52" s="27" customFormat="1" x14ac:dyDescent="0.25"/>
    <row r="31" spans="1:52" ht="15.75" x14ac:dyDescent="0.25">
      <c r="A31" s="57" t="s">
        <v>41</v>
      </c>
      <c r="B31" s="58">
        <v>11</v>
      </c>
      <c r="C31" s="59" t="s">
        <v>43</v>
      </c>
      <c r="D31" s="59"/>
      <c r="E31" s="16">
        <v>1</v>
      </c>
      <c r="F31" s="16"/>
      <c r="G31" s="16">
        <v>5</v>
      </c>
      <c r="H31" s="16"/>
      <c r="I31" s="16">
        <v>4</v>
      </c>
      <c r="J31" s="16"/>
      <c r="K31" s="16"/>
      <c r="L31" s="16"/>
      <c r="M31" s="16"/>
      <c r="N31" s="16"/>
      <c r="O31" s="16">
        <v>3</v>
      </c>
      <c r="P31" s="16">
        <v>2</v>
      </c>
      <c r="Q31" s="16"/>
      <c r="R31" s="16">
        <v>5</v>
      </c>
      <c r="S31" s="16"/>
      <c r="T31" s="16"/>
      <c r="U31" s="16">
        <v>2</v>
      </c>
      <c r="V31" s="16"/>
      <c r="W31" s="16">
        <v>3</v>
      </c>
      <c r="X31" s="16"/>
      <c r="Y31" s="16">
        <v>3</v>
      </c>
      <c r="Z31" s="16"/>
      <c r="AA31" s="16"/>
      <c r="AB31" s="16"/>
      <c r="AC31" s="16"/>
      <c r="AD31" s="16"/>
      <c r="AE31" s="16">
        <v>3</v>
      </c>
      <c r="AF31" s="16"/>
      <c r="AG31" s="16"/>
      <c r="AH31" s="16"/>
      <c r="AI31" s="16"/>
      <c r="AJ31" s="16">
        <v>2</v>
      </c>
      <c r="AK31" s="16"/>
      <c r="AL31" s="16"/>
      <c r="AM31" s="16"/>
      <c r="AN31" s="16"/>
      <c r="AO31" s="16"/>
      <c r="AP31" s="16"/>
      <c r="AQ31" s="16"/>
      <c r="AR31" s="16"/>
      <c r="AS31" s="16">
        <v>1</v>
      </c>
      <c r="AT31" s="16"/>
      <c r="AU31" s="16"/>
      <c r="AV31" s="16"/>
      <c r="AW31" s="16"/>
      <c r="AX31" s="16"/>
      <c r="AY31" s="16"/>
      <c r="AZ31" s="60">
        <f>SUM(D31:AY31)</f>
        <v>34</v>
      </c>
    </row>
    <row r="32" spans="1:52" ht="15.75" x14ac:dyDescent="0.25">
      <c r="A32" s="57" t="s">
        <v>41</v>
      </c>
      <c r="B32" s="58">
        <v>18</v>
      </c>
      <c r="C32" s="59" t="s">
        <v>44</v>
      </c>
      <c r="D32" s="59">
        <v>1</v>
      </c>
      <c r="E32" s="16"/>
      <c r="F32" s="16">
        <v>5</v>
      </c>
      <c r="G32" s="16"/>
      <c r="H32" s="16">
        <v>3</v>
      </c>
      <c r="I32" s="16"/>
      <c r="J32" s="16"/>
      <c r="K32" s="16"/>
      <c r="L32" s="16">
        <v>2</v>
      </c>
      <c r="M32" s="16"/>
      <c r="N32" s="16"/>
      <c r="O32" s="16"/>
      <c r="P32" s="16"/>
      <c r="Q32" s="16">
        <v>4</v>
      </c>
      <c r="R32" s="16"/>
      <c r="S32" s="16">
        <v>1</v>
      </c>
      <c r="T32" s="16"/>
      <c r="U32" s="16"/>
      <c r="V32" s="16"/>
      <c r="W32" s="16"/>
      <c r="X32" s="16"/>
      <c r="Y32" s="16"/>
      <c r="Z32" s="16"/>
      <c r="AA32" s="16">
        <v>3</v>
      </c>
      <c r="AB32" s="16"/>
      <c r="AC32" s="16"/>
      <c r="AD32" s="16"/>
      <c r="AE32" s="16">
        <v>3</v>
      </c>
      <c r="AF32" s="16"/>
      <c r="AG32" s="16">
        <v>2</v>
      </c>
      <c r="AH32" s="16"/>
      <c r="AI32" s="16"/>
      <c r="AJ32" s="16">
        <v>2</v>
      </c>
      <c r="AK32" s="16"/>
      <c r="AL32" s="16"/>
      <c r="AM32" s="16"/>
      <c r="AN32" s="16"/>
      <c r="AO32" s="16"/>
      <c r="AP32" s="16"/>
      <c r="AQ32" s="16"/>
      <c r="AR32" s="16">
        <v>3</v>
      </c>
      <c r="AS32" s="16">
        <v>1</v>
      </c>
      <c r="AT32" s="16"/>
      <c r="AU32" s="16"/>
      <c r="AV32" s="16"/>
      <c r="AW32" s="16"/>
      <c r="AX32" s="16"/>
      <c r="AY32" s="16"/>
      <c r="AZ32" s="60">
        <f>SUM(D32:AY32)</f>
        <v>30</v>
      </c>
    </row>
    <row r="33" spans="1:52" ht="15.75" x14ac:dyDescent="0.25">
      <c r="A33" s="57" t="s">
        <v>41</v>
      </c>
      <c r="B33" s="58">
        <v>20</v>
      </c>
      <c r="C33" s="59" t="s">
        <v>45</v>
      </c>
      <c r="D33" s="59"/>
      <c r="E33" s="16">
        <v>1</v>
      </c>
      <c r="F33" s="16">
        <v>5</v>
      </c>
      <c r="G33" s="16"/>
      <c r="H33" s="16">
        <v>3</v>
      </c>
      <c r="I33" s="16"/>
      <c r="J33" s="16"/>
      <c r="K33" s="16"/>
      <c r="L33" s="16">
        <v>2</v>
      </c>
      <c r="M33" s="16"/>
      <c r="N33" s="16"/>
      <c r="O33" s="16"/>
      <c r="P33" s="16">
        <v>2</v>
      </c>
      <c r="Q33" s="16">
        <v>4</v>
      </c>
      <c r="R33" s="16"/>
      <c r="S33" s="16">
        <v>1</v>
      </c>
      <c r="T33" s="16"/>
      <c r="U33" s="16"/>
      <c r="V33" s="16"/>
      <c r="W33" s="16"/>
      <c r="X33" s="16"/>
      <c r="Y33" s="16"/>
      <c r="Z33" s="16">
        <v>2</v>
      </c>
      <c r="AA33" s="16"/>
      <c r="AB33" s="16"/>
      <c r="AC33" s="16"/>
      <c r="AD33" s="16">
        <v>2</v>
      </c>
      <c r="AE33" s="16"/>
      <c r="AF33" s="16"/>
      <c r="AG33" s="16">
        <v>2</v>
      </c>
      <c r="AH33" s="16"/>
      <c r="AI33" s="16"/>
      <c r="AJ33" s="16">
        <v>2</v>
      </c>
      <c r="AK33" s="16"/>
      <c r="AL33" s="16"/>
      <c r="AM33" s="16"/>
      <c r="AN33" s="16"/>
      <c r="AO33" s="16"/>
      <c r="AP33" s="16"/>
      <c r="AQ33" s="16"/>
      <c r="AR33" s="16">
        <v>3</v>
      </c>
      <c r="AS33" s="16"/>
      <c r="AT33" s="16"/>
      <c r="AU33" s="16"/>
      <c r="AV33" s="16"/>
      <c r="AW33" s="16"/>
      <c r="AX33" s="16"/>
      <c r="AY33" s="16"/>
      <c r="AZ33" s="60">
        <f>SUM(D33:AY33)</f>
        <v>29</v>
      </c>
    </row>
    <row r="34" spans="1:52" ht="15.75" x14ac:dyDescent="0.25">
      <c r="A34" s="57" t="s">
        <v>41</v>
      </c>
      <c r="B34" s="58">
        <v>3</v>
      </c>
      <c r="C34" s="59" t="s">
        <v>42</v>
      </c>
      <c r="D34" s="59"/>
      <c r="E34" s="5">
        <v>1</v>
      </c>
      <c r="F34" s="5">
        <v>5</v>
      </c>
      <c r="G34" s="15"/>
      <c r="H34" s="15">
        <v>3</v>
      </c>
      <c r="I34" s="15"/>
      <c r="J34" s="15"/>
      <c r="K34" s="15"/>
      <c r="L34" s="5">
        <v>2</v>
      </c>
      <c r="M34" s="4"/>
      <c r="N34" s="15"/>
      <c r="O34" s="15"/>
      <c r="P34" s="15">
        <v>2</v>
      </c>
      <c r="Q34" s="15">
        <v>4</v>
      </c>
      <c r="R34" s="15"/>
      <c r="S34" s="15">
        <v>1</v>
      </c>
      <c r="T34" s="15"/>
      <c r="U34" s="15"/>
      <c r="V34" s="15"/>
      <c r="W34" s="15"/>
      <c r="X34" s="15"/>
      <c r="Y34" s="15"/>
      <c r="Z34" s="15">
        <v>2</v>
      </c>
      <c r="AA34" s="15"/>
      <c r="AB34" s="15"/>
      <c r="AC34" s="15"/>
      <c r="AD34" s="15">
        <v>2</v>
      </c>
      <c r="AE34" s="15"/>
      <c r="AF34" s="15"/>
      <c r="AG34" s="15">
        <v>2</v>
      </c>
      <c r="AH34" s="15"/>
      <c r="AI34" s="15"/>
      <c r="AJ34" s="15">
        <v>2</v>
      </c>
      <c r="AK34" s="15"/>
      <c r="AL34" s="15"/>
      <c r="AM34" s="15"/>
      <c r="AN34" s="15"/>
      <c r="AO34" s="15"/>
      <c r="AP34" s="15"/>
      <c r="AQ34" s="15"/>
      <c r="AR34" s="15">
        <v>3</v>
      </c>
      <c r="AS34" s="61"/>
      <c r="AT34" s="15"/>
      <c r="AU34" s="15"/>
      <c r="AV34" s="15"/>
      <c r="AW34" s="15"/>
      <c r="AX34" s="15"/>
      <c r="AY34" s="15"/>
      <c r="AZ34" s="60">
        <f>SUM(D34:AY34)</f>
        <v>29</v>
      </c>
    </row>
    <row r="35" spans="1:52" s="27" customFormat="1" x14ac:dyDescent="0.25">
      <c r="A35" s="18" t="s">
        <v>41</v>
      </c>
      <c r="B35" s="28">
        <v>5</v>
      </c>
      <c r="C35" s="29" t="s">
        <v>86</v>
      </c>
      <c r="D35" s="29"/>
      <c r="E35" s="34">
        <v>1</v>
      </c>
      <c r="F35" s="34"/>
      <c r="G35" s="34">
        <v>5</v>
      </c>
      <c r="H35" s="34"/>
      <c r="I35" s="34">
        <v>4</v>
      </c>
      <c r="J35" s="34"/>
      <c r="K35" s="34"/>
      <c r="L35" s="34"/>
      <c r="M35" s="34"/>
      <c r="N35" s="34"/>
      <c r="O35" s="34">
        <v>3</v>
      </c>
      <c r="P35" s="34"/>
      <c r="Q35" s="34"/>
      <c r="R35" s="34">
        <v>5</v>
      </c>
      <c r="S35" s="34"/>
      <c r="T35" s="34"/>
      <c r="U35" s="34"/>
      <c r="V35" s="34"/>
      <c r="W35" s="34"/>
      <c r="X35" s="34"/>
      <c r="Y35" s="34">
        <v>3</v>
      </c>
      <c r="Z35" s="34"/>
      <c r="AA35" s="34">
        <v>3</v>
      </c>
      <c r="AB35" s="34">
        <v>2</v>
      </c>
      <c r="AC35" s="34"/>
      <c r="AD35" s="34"/>
      <c r="AE35" s="34"/>
      <c r="AF35" s="34"/>
      <c r="AG35" s="34">
        <v>2</v>
      </c>
      <c r="AH35" s="31" t="str">
        <f>IF(AND(COUNTIF(C35,"*ė")+COUNTIF(C35,"*a")&gt;=1,AG35&gt;0),"m"," ")</f>
        <v>m</v>
      </c>
      <c r="AI35" s="31" t="str">
        <f>IF(AND(COUNTIF(C35,"*ė")+COUNTIF(C35,"*a")=0,AG35&gt;0),"b"," ")</f>
        <v xml:space="preserve"> </v>
      </c>
      <c r="AJ35" s="34"/>
      <c r="AK35" s="31" t="str">
        <f>IF(AND(COUNTIF(C35,"*ė")+COUNTIF(C35,"*a")&gt;=1,AJ35&gt;0),"m"," ")</f>
        <v xml:space="preserve"> </v>
      </c>
      <c r="AL35" s="31" t="str">
        <f>IF(AND(COUNTIF(C35,"*ė")+COUNTIF(C35,"*a")&lt;1,AJ35&gt;0),"b"," ")</f>
        <v xml:space="preserve"> </v>
      </c>
      <c r="AM35" s="34"/>
      <c r="AN35" s="34"/>
      <c r="AO35" s="34"/>
      <c r="AP35" s="34"/>
      <c r="AQ35" s="34"/>
      <c r="AR35" s="34">
        <v>3</v>
      </c>
      <c r="AS35" s="34"/>
      <c r="AT35" s="34"/>
      <c r="AU35" s="34"/>
      <c r="AV35" s="34"/>
      <c r="AW35" s="34"/>
      <c r="AX35" s="34"/>
      <c r="AY35" s="34"/>
      <c r="AZ35" s="26">
        <f>SUM(D35:AY35)</f>
        <v>31</v>
      </c>
    </row>
  </sheetData>
  <autoFilter ref="A5:AZ29"/>
  <mergeCells count="42">
    <mergeCell ref="A29:C29"/>
    <mergeCell ref="Z2:AA2"/>
    <mergeCell ref="AB2:AC2"/>
    <mergeCell ref="AD2:AE2"/>
    <mergeCell ref="AO2:AP2"/>
    <mergeCell ref="A1:B4"/>
    <mergeCell ref="C1:C4"/>
    <mergeCell ref="D1:E2"/>
    <mergeCell ref="F1:G2"/>
    <mergeCell ref="H1:I1"/>
    <mergeCell ref="J1:K1"/>
    <mergeCell ref="AH1:AH3"/>
    <mergeCell ref="AI1:AI3"/>
    <mergeCell ref="AK1:AK3"/>
    <mergeCell ref="AL1:AL3"/>
    <mergeCell ref="AQ2:AR2"/>
    <mergeCell ref="AT2:AT3"/>
    <mergeCell ref="AM1:AM3"/>
    <mergeCell ref="AN1:AR1"/>
    <mergeCell ref="AS1:AS3"/>
    <mergeCell ref="AT1:AY1"/>
    <mergeCell ref="AU2:AU3"/>
    <mergeCell ref="AV2:AV3"/>
    <mergeCell ref="AW2:AW3"/>
    <mergeCell ref="AX2:AX3"/>
    <mergeCell ref="AY2:AY3"/>
    <mergeCell ref="AZ1:AZ3"/>
    <mergeCell ref="H2:I2"/>
    <mergeCell ref="J2:K2"/>
    <mergeCell ref="L2:M2"/>
    <mergeCell ref="N2:O2"/>
    <mergeCell ref="P2:P3"/>
    <mergeCell ref="L1:P1"/>
    <mergeCell ref="Q1:U1"/>
    <mergeCell ref="V1:AA1"/>
    <mergeCell ref="AB1:AF1"/>
    <mergeCell ref="AG1:AG3"/>
    <mergeCell ref="AJ1:AJ3"/>
    <mergeCell ref="Q2:R2"/>
    <mergeCell ref="S2:U2"/>
    <mergeCell ref="V2:W2"/>
    <mergeCell ref="X2:Y2"/>
  </mergeCells>
  <pageMargins left="0.70866141732283472" right="0.70866141732283472" top="0.74803149606299213" bottom="0.74803149606299213" header="0.31496062992125984" footer="0.31496062992125984"/>
  <pageSetup paperSize="9" scale="76" fitToWidth="2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1"/>
  <sheetViews>
    <sheetView topLeftCell="A8" zoomScale="93" zoomScaleNormal="93" workbookViewId="0">
      <selection activeCell="Y31" sqref="Y31"/>
    </sheetView>
  </sheetViews>
  <sheetFormatPr defaultRowHeight="15" x14ac:dyDescent="0.25"/>
  <cols>
    <col min="1" max="1" width="5" customWidth="1"/>
    <col min="2" max="2" width="6.5703125" customWidth="1"/>
    <col min="3" max="3" width="27.140625" customWidth="1"/>
    <col min="4" max="8" width="6" customWidth="1"/>
    <col min="9" max="9" width="7" customWidth="1"/>
    <col min="10" max="24" width="6" customWidth="1"/>
    <col min="25" max="25" width="18.140625" customWidth="1"/>
    <col min="26" max="32" width="6" customWidth="1"/>
    <col min="33" max="33" width="6.7109375" customWidth="1"/>
    <col min="34" max="34" width="3.85546875" style="12" customWidth="1"/>
    <col min="35" max="35" width="3.5703125" style="12" customWidth="1"/>
    <col min="36" max="36" width="6.28515625" customWidth="1"/>
    <col min="37" max="37" width="3.28515625" style="12" customWidth="1"/>
    <col min="38" max="38" width="3.85546875" style="12" customWidth="1"/>
    <col min="39" max="52" width="6" customWidth="1"/>
  </cols>
  <sheetData>
    <row r="1" spans="1:52" ht="15.75" customHeight="1" x14ac:dyDescent="0.25">
      <c r="A1" s="216" t="s">
        <v>0</v>
      </c>
      <c r="B1" s="216"/>
      <c r="C1" s="217" t="s">
        <v>38</v>
      </c>
      <c r="D1" s="214" t="s">
        <v>1</v>
      </c>
      <c r="E1" s="214"/>
      <c r="F1" s="214" t="s">
        <v>2</v>
      </c>
      <c r="G1" s="214"/>
      <c r="H1" s="214" t="s">
        <v>3</v>
      </c>
      <c r="I1" s="214"/>
      <c r="J1" s="214" t="s">
        <v>4</v>
      </c>
      <c r="K1" s="214"/>
      <c r="L1" s="214" t="s">
        <v>5</v>
      </c>
      <c r="M1" s="214"/>
      <c r="N1" s="214"/>
      <c r="O1" s="214"/>
      <c r="P1" s="214"/>
      <c r="Q1" s="215" t="s">
        <v>6</v>
      </c>
      <c r="R1" s="215"/>
      <c r="S1" s="215"/>
      <c r="T1" s="215"/>
      <c r="U1" s="215"/>
      <c r="V1" s="214" t="s">
        <v>69</v>
      </c>
      <c r="W1" s="214"/>
      <c r="X1" s="214"/>
      <c r="Y1" s="214"/>
      <c r="Z1" s="214"/>
      <c r="AA1" s="214"/>
      <c r="AB1" s="214" t="s">
        <v>70</v>
      </c>
      <c r="AC1" s="214"/>
      <c r="AD1" s="214"/>
      <c r="AE1" s="214"/>
      <c r="AF1" s="214"/>
      <c r="AG1" s="213" t="s">
        <v>73</v>
      </c>
      <c r="AH1" s="213" t="s">
        <v>143</v>
      </c>
      <c r="AI1" s="213" t="s">
        <v>40</v>
      </c>
      <c r="AJ1" s="213" t="s">
        <v>71</v>
      </c>
      <c r="AK1" s="213" t="s">
        <v>143</v>
      </c>
      <c r="AL1" s="213" t="s">
        <v>40</v>
      </c>
      <c r="AM1" s="213" t="s">
        <v>72</v>
      </c>
      <c r="AN1" s="215" t="s">
        <v>7</v>
      </c>
      <c r="AO1" s="215"/>
      <c r="AP1" s="215"/>
      <c r="AQ1" s="215"/>
      <c r="AR1" s="215"/>
      <c r="AS1" s="213" t="s">
        <v>8</v>
      </c>
      <c r="AT1" s="214" t="s">
        <v>9</v>
      </c>
      <c r="AU1" s="214"/>
      <c r="AV1" s="214"/>
      <c r="AW1" s="214"/>
      <c r="AX1" s="214"/>
      <c r="AY1" s="214"/>
      <c r="AZ1" s="262" t="s">
        <v>10</v>
      </c>
    </row>
    <row r="2" spans="1:52" ht="22.5" x14ac:dyDescent="0.25">
      <c r="A2" s="216"/>
      <c r="B2" s="216"/>
      <c r="C2" s="217"/>
      <c r="D2" s="214"/>
      <c r="E2" s="214"/>
      <c r="F2" s="214"/>
      <c r="G2" s="214"/>
      <c r="H2" s="214" t="s">
        <v>11</v>
      </c>
      <c r="I2" s="214"/>
      <c r="J2" s="214" t="s">
        <v>12</v>
      </c>
      <c r="K2" s="214"/>
      <c r="L2" s="214" t="s">
        <v>13</v>
      </c>
      <c r="M2" s="214"/>
      <c r="N2" s="214" t="s">
        <v>14</v>
      </c>
      <c r="O2" s="214"/>
      <c r="P2" s="213" t="s">
        <v>39</v>
      </c>
      <c r="Q2" s="214" t="s">
        <v>15</v>
      </c>
      <c r="R2" s="214"/>
      <c r="S2" s="214" t="s">
        <v>16</v>
      </c>
      <c r="T2" s="214"/>
      <c r="U2" s="214"/>
      <c r="V2" s="214" t="s">
        <v>17</v>
      </c>
      <c r="W2" s="214"/>
      <c r="X2" s="215" t="s">
        <v>18</v>
      </c>
      <c r="Y2" s="215"/>
      <c r="Z2" s="215" t="s">
        <v>19</v>
      </c>
      <c r="AA2" s="215"/>
      <c r="AB2" s="215" t="s">
        <v>20</v>
      </c>
      <c r="AC2" s="215"/>
      <c r="AD2" s="215" t="s">
        <v>21</v>
      </c>
      <c r="AE2" s="215"/>
      <c r="AF2" s="14" t="s">
        <v>22</v>
      </c>
      <c r="AG2" s="213"/>
      <c r="AH2" s="213"/>
      <c r="AI2" s="213"/>
      <c r="AJ2" s="213"/>
      <c r="AK2" s="213"/>
      <c r="AL2" s="213"/>
      <c r="AM2" s="213"/>
      <c r="AN2" s="13" t="s">
        <v>23</v>
      </c>
      <c r="AO2" s="214" t="s">
        <v>24</v>
      </c>
      <c r="AP2" s="214"/>
      <c r="AQ2" s="214" t="s">
        <v>25</v>
      </c>
      <c r="AR2" s="214"/>
      <c r="AS2" s="213"/>
      <c r="AT2" s="213" t="s">
        <v>26</v>
      </c>
      <c r="AU2" s="213" t="s">
        <v>15</v>
      </c>
      <c r="AV2" s="213" t="s">
        <v>18</v>
      </c>
      <c r="AW2" s="213" t="s">
        <v>13</v>
      </c>
      <c r="AX2" s="213" t="s">
        <v>14</v>
      </c>
      <c r="AY2" s="213" t="s">
        <v>19</v>
      </c>
      <c r="AZ2" s="262"/>
    </row>
    <row r="3" spans="1:52" x14ac:dyDescent="0.25">
      <c r="A3" s="216"/>
      <c r="B3" s="216"/>
      <c r="C3" s="217"/>
      <c r="D3" s="14" t="s">
        <v>27</v>
      </c>
      <c r="E3" s="14" t="s">
        <v>28</v>
      </c>
      <c r="F3" s="14" t="s">
        <v>29</v>
      </c>
      <c r="G3" s="14" t="s">
        <v>30</v>
      </c>
      <c r="H3" s="14" t="s">
        <v>31</v>
      </c>
      <c r="I3" s="14" t="s">
        <v>32</v>
      </c>
      <c r="J3" s="14" t="s">
        <v>31</v>
      </c>
      <c r="K3" s="14" t="s">
        <v>32</v>
      </c>
      <c r="L3" s="14" t="s">
        <v>32</v>
      </c>
      <c r="M3" s="14" t="s">
        <v>33</v>
      </c>
      <c r="N3" s="14" t="s">
        <v>32</v>
      </c>
      <c r="O3" s="14" t="s">
        <v>33</v>
      </c>
      <c r="P3" s="213"/>
      <c r="Q3" s="14" t="s">
        <v>34</v>
      </c>
      <c r="R3" s="14" t="s">
        <v>30</v>
      </c>
      <c r="S3" s="14" t="s">
        <v>31</v>
      </c>
      <c r="T3" s="14" t="s">
        <v>35</v>
      </c>
      <c r="U3" s="14" t="s">
        <v>36</v>
      </c>
      <c r="V3" s="14" t="s">
        <v>32</v>
      </c>
      <c r="W3" s="13" t="s">
        <v>33</v>
      </c>
      <c r="X3" s="14" t="s">
        <v>32</v>
      </c>
      <c r="Y3" s="13" t="s">
        <v>33</v>
      </c>
      <c r="Z3" s="14" t="s">
        <v>32</v>
      </c>
      <c r="AA3" s="14" t="s">
        <v>33</v>
      </c>
      <c r="AB3" s="14" t="s">
        <v>32</v>
      </c>
      <c r="AC3" s="14" t="s">
        <v>33</v>
      </c>
      <c r="AD3" s="14" t="s">
        <v>32</v>
      </c>
      <c r="AE3" s="14" t="s">
        <v>33</v>
      </c>
      <c r="AF3" s="14" t="s">
        <v>32</v>
      </c>
      <c r="AG3" s="213"/>
      <c r="AH3" s="213"/>
      <c r="AI3" s="213"/>
      <c r="AJ3" s="213"/>
      <c r="AK3" s="213"/>
      <c r="AL3" s="213"/>
      <c r="AM3" s="213"/>
      <c r="AN3" s="13" t="s">
        <v>32</v>
      </c>
      <c r="AO3" s="13" t="s">
        <v>32</v>
      </c>
      <c r="AP3" s="13" t="s">
        <v>33</v>
      </c>
      <c r="AQ3" s="13" t="s">
        <v>32</v>
      </c>
      <c r="AR3" s="13" t="s">
        <v>33</v>
      </c>
      <c r="AS3" s="213"/>
      <c r="AT3" s="213"/>
      <c r="AU3" s="213"/>
      <c r="AV3" s="213"/>
      <c r="AW3" s="213"/>
      <c r="AX3" s="213"/>
      <c r="AY3" s="213"/>
      <c r="AZ3" s="262"/>
    </row>
    <row r="4" spans="1:52" ht="15.75" customHeight="1" x14ac:dyDescent="0.25">
      <c r="A4" s="216"/>
      <c r="B4" s="216"/>
      <c r="C4" s="217"/>
      <c r="D4" s="14">
        <v>1</v>
      </c>
      <c r="E4" s="14">
        <v>1</v>
      </c>
      <c r="F4" s="14">
        <v>5</v>
      </c>
      <c r="G4" s="14">
        <v>5</v>
      </c>
      <c r="H4" s="14">
        <v>3</v>
      </c>
      <c r="I4" s="14">
        <v>4</v>
      </c>
      <c r="J4" s="14">
        <v>3</v>
      </c>
      <c r="K4" s="14">
        <v>3</v>
      </c>
      <c r="L4" s="14">
        <v>2</v>
      </c>
      <c r="M4" s="14">
        <v>3</v>
      </c>
      <c r="N4" s="14">
        <v>2</v>
      </c>
      <c r="O4" s="14">
        <v>3</v>
      </c>
      <c r="P4" s="13">
        <v>2</v>
      </c>
      <c r="Q4" s="14">
        <v>4</v>
      </c>
      <c r="R4" s="14">
        <v>5</v>
      </c>
      <c r="S4" s="14">
        <v>1</v>
      </c>
      <c r="T4" s="14">
        <v>2</v>
      </c>
      <c r="U4" s="14">
        <v>2</v>
      </c>
      <c r="V4" s="14">
        <v>2</v>
      </c>
      <c r="W4" s="13">
        <v>3</v>
      </c>
      <c r="X4" s="14">
        <v>2</v>
      </c>
      <c r="Y4" s="13">
        <v>3</v>
      </c>
      <c r="Z4" s="14">
        <v>2</v>
      </c>
      <c r="AA4" s="14">
        <v>3</v>
      </c>
      <c r="AB4" s="14">
        <v>2</v>
      </c>
      <c r="AC4" s="14">
        <v>3</v>
      </c>
      <c r="AD4" s="14">
        <v>2</v>
      </c>
      <c r="AE4" s="14">
        <v>3</v>
      </c>
      <c r="AF4" s="14">
        <v>2</v>
      </c>
      <c r="AG4" s="13">
        <v>2</v>
      </c>
      <c r="AH4" s="13"/>
      <c r="AI4" s="13"/>
      <c r="AJ4" s="13">
        <v>2</v>
      </c>
      <c r="AK4" s="13"/>
      <c r="AL4" s="13"/>
      <c r="AM4" s="13">
        <v>2</v>
      </c>
      <c r="AN4" s="13">
        <v>2</v>
      </c>
      <c r="AO4" s="13">
        <v>2</v>
      </c>
      <c r="AP4" s="13">
        <v>3</v>
      </c>
      <c r="AQ4" s="13">
        <v>2</v>
      </c>
      <c r="AR4" s="13">
        <v>3</v>
      </c>
      <c r="AS4" s="13">
        <v>1</v>
      </c>
      <c r="AT4" s="13">
        <v>1</v>
      </c>
      <c r="AU4" s="13">
        <v>1</v>
      </c>
      <c r="AV4" s="13">
        <v>1</v>
      </c>
      <c r="AW4" s="13">
        <v>1</v>
      </c>
      <c r="AX4" s="13">
        <v>1</v>
      </c>
      <c r="AY4" s="13">
        <v>1</v>
      </c>
      <c r="AZ4" s="9"/>
    </row>
    <row r="5" spans="1:52" s="27" customFormat="1" x14ac:dyDescent="0.25">
      <c r="A5" s="18"/>
      <c r="B5" s="18"/>
      <c r="C5" s="25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</row>
    <row r="6" spans="1:52" s="27" customFormat="1" x14ac:dyDescent="0.25">
      <c r="A6" s="18" t="s">
        <v>46</v>
      </c>
      <c r="B6" s="28">
        <v>1</v>
      </c>
      <c r="C6" s="35" t="s">
        <v>47</v>
      </c>
      <c r="D6" s="38">
        <v>1</v>
      </c>
      <c r="E6" s="39"/>
      <c r="F6" s="39"/>
      <c r="G6" s="39">
        <v>5</v>
      </c>
      <c r="H6" s="39"/>
      <c r="I6" s="39">
        <v>4</v>
      </c>
      <c r="J6" s="39"/>
      <c r="K6" s="39">
        <v>3</v>
      </c>
      <c r="L6" s="39"/>
      <c r="M6" s="39">
        <v>3</v>
      </c>
      <c r="N6" s="39"/>
      <c r="O6" s="39"/>
      <c r="P6" s="39"/>
      <c r="Q6" s="39"/>
      <c r="R6" s="39">
        <v>5</v>
      </c>
      <c r="S6" s="39"/>
      <c r="T6" s="39"/>
      <c r="U6" s="39"/>
      <c r="V6" s="39"/>
      <c r="W6" s="39"/>
      <c r="X6" s="39"/>
      <c r="Y6" s="39"/>
      <c r="Z6" s="39"/>
      <c r="AA6" s="39">
        <v>3</v>
      </c>
      <c r="AB6" s="39"/>
      <c r="AC6" s="39"/>
      <c r="AD6" s="39"/>
      <c r="AE6" s="39"/>
      <c r="AF6" s="39"/>
      <c r="AG6" s="39">
        <v>2</v>
      </c>
      <c r="AH6" s="39" t="str">
        <f>IF(AND(COUNTIF(C6,"*ė")+COUNTIF(C6,"*a")&gt;=1,AG6&gt;0),"m"," ")</f>
        <v>m</v>
      </c>
      <c r="AI6" s="39" t="str">
        <f>IF(AND(COUNTIF(C6,"*ė")+COUNTIF(C6,"*a")=0,AG6&gt;0),"b"," ")</f>
        <v xml:space="preserve"> </v>
      </c>
      <c r="AJ6" s="39"/>
      <c r="AK6" s="39" t="str">
        <f>IF(AND(COUNTIF(C6,"*ė")+COUNTIF(C6,"*a")&gt;=1,AJ6&gt;0),"m"," ")</f>
        <v xml:space="preserve"> </v>
      </c>
      <c r="AL6" s="39" t="str">
        <f>IF(AND(COUNTIF(C6,"*ė")+COUNTIF(C6,"*a")&lt;1,AJ6&gt;0),"b"," ")</f>
        <v xml:space="preserve"> </v>
      </c>
      <c r="AM6" s="39"/>
      <c r="AN6" s="39"/>
      <c r="AO6" s="39"/>
      <c r="AP6" s="39">
        <v>3</v>
      </c>
      <c r="AQ6" s="39"/>
      <c r="AR6" s="39"/>
      <c r="AS6" s="40">
        <v>1</v>
      </c>
      <c r="AT6" s="31"/>
      <c r="AU6" s="31"/>
      <c r="AV6" s="31"/>
      <c r="AW6" s="31"/>
      <c r="AX6" s="31"/>
      <c r="AY6" s="31"/>
      <c r="AZ6" s="26">
        <f t="shared" ref="AZ6:AZ27" si="0">SUM(D6:AY6)</f>
        <v>30</v>
      </c>
    </row>
    <row r="7" spans="1:52" s="27" customFormat="1" x14ac:dyDescent="0.25">
      <c r="A7" s="18" t="s">
        <v>46</v>
      </c>
      <c r="B7" s="28">
        <v>2</v>
      </c>
      <c r="C7" s="35" t="s">
        <v>48</v>
      </c>
      <c r="D7" s="38"/>
      <c r="E7" s="39">
        <v>1</v>
      </c>
      <c r="F7" s="39"/>
      <c r="G7" s="39">
        <v>5</v>
      </c>
      <c r="H7" s="39"/>
      <c r="I7" s="39">
        <v>4</v>
      </c>
      <c r="J7" s="39"/>
      <c r="K7" s="39"/>
      <c r="L7" s="39"/>
      <c r="M7" s="39"/>
      <c r="N7" s="39"/>
      <c r="O7" s="39">
        <v>3</v>
      </c>
      <c r="P7" s="39"/>
      <c r="Q7" s="39"/>
      <c r="R7" s="39">
        <v>5</v>
      </c>
      <c r="S7" s="39"/>
      <c r="T7" s="39"/>
      <c r="U7" s="39"/>
      <c r="V7" s="39"/>
      <c r="W7" s="39"/>
      <c r="X7" s="39"/>
      <c r="Y7" s="39">
        <v>3</v>
      </c>
      <c r="Z7" s="39"/>
      <c r="AA7" s="39">
        <v>3</v>
      </c>
      <c r="AB7" s="39"/>
      <c r="AC7" s="39"/>
      <c r="AD7" s="39">
        <v>2</v>
      </c>
      <c r="AE7" s="39"/>
      <c r="AF7" s="39"/>
      <c r="AG7" s="39"/>
      <c r="AH7" s="39" t="str">
        <f t="shared" ref="AH7:AH23" si="1">IF(AND(COUNTIF(C7,"*ė")+COUNTIF(C7,"*a")&gt;=1,AG7&gt;0),"m"," ")</f>
        <v xml:space="preserve"> </v>
      </c>
      <c r="AI7" s="39" t="str">
        <f t="shared" ref="AI7:AI23" si="2">IF(AND(COUNTIF(C7,"*ė")+COUNTIF(C7,"*a")=0,AG7&gt;0),"b"," ")</f>
        <v xml:space="preserve"> </v>
      </c>
      <c r="AJ7" s="39">
        <v>2</v>
      </c>
      <c r="AK7" s="39" t="str">
        <f t="shared" ref="AK7:AK27" si="3">IF(AND(COUNTIF(C7,"*ė")+COUNTIF(C7,"*a")&gt;=1,AJ7&gt;0),"m"," ")</f>
        <v>m</v>
      </c>
      <c r="AL7" s="39" t="str">
        <f t="shared" ref="AL7:AL27" si="4">IF(AND(COUNTIF(C7,"*ė")+COUNTIF(C7,"*a")&lt;1,AJ7&gt;0),"b"," ")</f>
        <v xml:space="preserve"> </v>
      </c>
      <c r="AM7" s="39"/>
      <c r="AN7" s="39"/>
      <c r="AO7" s="39"/>
      <c r="AP7" s="39"/>
      <c r="AQ7" s="39"/>
      <c r="AR7" s="39"/>
      <c r="AS7" s="39"/>
      <c r="AT7" s="31"/>
      <c r="AU7" s="31"/>
      <c r="AV7" s="31"/>
      <c r="AW7" s="31"/>
      <c r="AX7" s="31"/>
      <c r="AY7" s="31"/>
      <c r="AZ7" s="26">
        <f t="shared" si="0"/>
        <v>28</v>
      </c>
    </row>
    <row r="8" spans="1:52" s="27" customFormat="1" x14ac:dyDescent="0.25">
      <c r="A8" s="18" t="s">
        <v>46</v>
      </c>
      <c r="B8" s="28">
        <v>3</v>
      </c>
      <c r="C8" s="35" t="s">
        <v>49</v>
      </c>
      <c r="D8" s="41"/>
      <c r="E8" s="42">
        <v>1</v>
      </c>
      <c r="F8" s="42"/>
      <c r="G8" s="42">
        <v>5</v>
      </c>
      <c r="H8" s="42"/>
      <c r="I8" s="42">
        <v>4</v>
      </c>
      <c r="J8" s="42"/>
      <c r="K8" s="42"/>
      <c r="L8" s="42"/>
      <c r="M8" s="42"/>
      <c r="N8" s="42"/>
      <c r="O8" s="42">
        <v>3</v>
      </c>
      <c r="P8" s="42"/>
      <c r="Q8" s="42"/>
      <c r="R8" s="42">
        <v>5</v>
      </c>
      <c r="S8" s="42"/>
      <c r="T8" s="42"/>
      <c r="U8" s="42">
        <v>2</v>
      </c>
      <c r="V8" s="42"/>
      <c r="W8" s="42">
        <v>3</v>
      </c>
      <c r="X8" s="42"/>
      <c r="Y8" s="42"/>
      <c r="Z8" s="42"/>
      <c r="AA8" s="42"/>
      <c r="AB8" s="42"/>
      <c r="AC8" s="42"/>
      <c r="AD8" s="42"/>
      <c r="AE8" s="42"/>
      <c r="AF8" s="42"/>
      <c r="AG8" s="42">
        <v>2</v>
      </c>
      <c r="AH8" s="39" t="str">
        <f t="shared" si="1"/>
        <v xml:space="preserve"> </v>
      </c>
      <c r="AI8" s="39" t="str">
        <f t="shared" si="2"/>
        <v>b</v>
      </c>
      <c r="AJ8" s="42"/>
      <c r="AK8" s="39" t="str">
        <f t="shared" si="3"/>
        <v xml:space="preserve"> </v>
      </c>
      <c r="AL8" s="39" t="str">
        <f t="shared" si="4"/>
        <v xml:space="preserve"> </v>
      </c>
      <c r="AM8" s="42"/>
      <c r="AN8" s="42"/>
      <c r="AO8" s="42"/>
      <c r="AP8" s="42"/>
      <c r="AQ8" s="42"/>
      <c r="AR8" s="42">
        <v>3</v>
      </c>
      <c r="AS8" s="43"/>
      <c r="AT8" s="31"/>
      <c r="AU8" s="31"/>
      <c r="AV8" s="31"/>
      <c r="AW8" s="31"/>
      <c r="AX8" s="31"/>
      <c r="AY8" s="31"/>
      <c r="AZ8" s="26">
        <f t="shared" si="0"/>
        <v>28</v>
      </c>
    </row>
    <row r="9" spans="1:52" s="27" customFormat="1" x14ac:dyDescent="0.25">
      <c r="A9" s="18" t="s">
        <v>46</v>
      </c>
      <c r="B9" s="28">
        <v>4</v>
      </c>
      <c r="C9" s="35" t="s">
        <v>50</v>
      </c>
      <c r="D9" s="38">
        <v>1</v>
      </c>
      <c r="E9" s="44"/>
      <c r="F9" s="44">
        <v>5</v>
      </c>
      <c r="G9" s="44"/>
      <c r="H9" s="44"/>
      <c r="I9" s="44">
        <v>4</v>
      </c>
      <c r="J9" s="44"/>
      <c r="K9" s="44"/>
      <c r="L9" s="44"/>
      <c r="M9" s="44">
        <v>3</v>
      </c>
      <c r="N9" s="44"/>
      <c r="O9" s="44"/>
      <c r="P9" s="44">
        <v>2</v>
      </c>
      <c r="Q9" s="44">
        <v>4</v>
      </c>
      <c r="R9" s="44"/>
      <c r="S9" s="44"/>
      <c r="T9" s="44">
        <v>2</v>
      </c>
      <c r="U9" s="44"/>
      <c r="V9" s="44">
        <v>2</v>
      </c>
      <c r="W9" s="44"/>
      <c r="X9" s="44"/>
      <c r="Y9" s="44"/>
      <c r="Z9" s="44"/>
      <c r="AA9" s="44">
        <v>3</v>
      </c>
      <c r="AB9" s="44"/>
      <c r="AC9" s="44"/>
      <c r="AD9" s="44"/>
      <c r="AE9" s="44"/>
      <c r="AF9" s="44"/>
      <c r="AG9" s="44">
        <v>2</v>
      </c>
      <c r="AH9" s="39" t="str">
        <f t="shared" si="1"/>
        <v xml:space="preserve"> </v>
      </c>
      <c r="AI9" s="39" t="str">
        <f t="shared" si="2"/>
        <v>b</v>
      </c>
      <c r="AJ9" s="44"/>
      <c r="AK9" s="39" t="str">
        <f t="shared" si="3"/>
        <v xml:space="preserve"> </v>
      </c>
      <c r="AL9" s="39" t="str">
        <f t="shared" si="4"/>
        <v xml:space="preserve"> </v>
      </c>
      <c r="AM9" s="44"/>
      <c r="AN9" s="44"/>
      <c r="AO9" s="44"/>
      <c r="AP9" s="44"/>
      <c r="AQ9" s="44">
        <v>2</v>
      </c>
      <c r="AR9" s="44"/>
      <c r="AS9" s="44"/>
      <c r="AT9" s="34"/>
      <c r="AU9" s="34"/>
      <c r="AV9" s="34"/>
      <c r="AW9" s="34"/>
      <c r="AX9" s="34"/>
      <c r="AY9" s="34"/>
      <c r="AZ9" s="26">
        <f t="shared" si="0"/>
        <v>30</v>
      </c>
    </row>
    <row r="10" spans="1:52" s="27" customFormat="1" x14ac:dyDescent="0.25">
      <c r="A10" s="18" t="s">
        <v>46</v>
      </c>
      <c r="B10" s="28">
        <v>5</v>
      </c>
      <c r="C10" s="35" t="s">
        <v>51</v>
      </c>
      <c r="D10" s="36"/>
      <c r="E10" s="17">
        <v>1</v>
      </c>
      <c r="F10" s="17"/>
      <c r="G10" s="17">
        <v>5</v>
      </c>
      <c r="H10" s="17"/>
      <c r="I10" s="17">
        <v>4</v>
      </c>
      <c r="J10" s="17"/>
      <c r="K10" s="17"/>
      <c r="L10" s="17"/>
      <c r="M10" s="17">
        <v>3</v>
      </c>
      <c r="N10" s="17"/>
      <c r="O10" s="17"/>
      <c r="P10" s="17"/>
      <c r="Q10" s="17"/>
      <c r="R10" s="17">
        <v>5</v>
      </c>
      <c r="S10" s="17"/>
      <c r="T10" s="17"/>
      <c r="U10" s="17"/>
      <c r="V10" s="17"/>
      <c r="W10" s="17"/>
      <c r="X10" s="17"/>
      <c r="Y10" s="17">
        <v>3</v>
      </c>
      <c r="Z10" s="17"/>
      <c r="AA10" s="17">
        <v>3</v>
      </c>
      <c r="AB10" s="17"/>
      <c r="AC10" s="17"/>
      <c r="AD10" s="17">
        <v>2</v>
      </c>
      <c r="AE10" s="17"/>
      <c r="AF10" s="17"/>
      <c r="AG10" s="17"/>
      <c r="AH10" s="39" t="str">
        <f t="shared" si="1"/>
        <v xml:space="preserve"> </v>
      </c>
      <c r="AI10" s="39" t="str">
        <f t="shared" si="2"/>
        <v xml:space="preserve"> </v>
      </c>
      <c r="AJ10" s="17">
        <v>2</v>
      </c>
      <c r="AK10" s="39" t="str">
        <f t="shared" si="3"/>
        <v>m</v>
      </c>
      <c r="AL10" s="39" t="str">
        <f t="shared" si="4"/>
        <v xml:space="preserve"> </v>
      </c>
      <c r="AM10" s="17"/>
      <c r="AN10" s="17"/>
      <c r="AO10" s="17"/>
      <c r="AP10" s="17"/>
      <c r="AQ10" s="17"/>
      <c r="AR10" s="17"/>
      <c r="AS10" s="17">
        <v>1</v>
      </c>
      <c r="AT10" s="34"/>
      <c r="AU10" s="34"/>
      <c r="AV10" s="34"/>
      <c r="AW10" s="34"/>
      <c r="AX10" s="34"/>
      <c r="AY10" s="34"/>
      <c r="AZ10" s="26">
        <f t="shared" si="0"/>
        <v>29</v>
      </c>
    </row>
    <row r="11" spans="1:52" s="27" customFormat="1" x14ac:dyDescent="0.25">
      <c r="A11" s="18" t="s">
        <v>46</v>
      </c>
      <c r="B11" s="28">
        <v>6</v>
      </c>
      <c r="C11" s="35" t="s">
        <v>52</v>
      </c>
      <c r="D11" s="38">
        <v>1</v>
      </c>
      <c r="E11" s="44"/>
      <c r="F11" s="44">
        <v>5</v>
      </c>
      <c r="G11" s="44"/>
      <c r="H11" s="44">
        <v>3</v>
      </c>
      <c r="I11" s="44"/>
      <c r="J11" s="44"/>
      <c r="K11" s="44">
        <v>3</v>
      </c>
      <c r="L11" s="44"/>
      <c r="M11" s="44">
        <v>3</v>
      </c>
      <c r="N11" s="44"/>
      <c r="O11" s="44"/>
      <c r="P11" s="44"/>
      <c r="Q11" s="44">
        <v>4</v>
      </c>
      <c r="R11" s="44"/>
      <c r="S11" s="44"/>
      <c r="T11" s="44"/>
      <c r="U11" s="44"/>
      <c r="V11" s="44"/>
      <c r="W11" s="44"/>
      <c r="X11" s="44"/>
      <c r="Y11" s="44"/>
      <c r="Z11" s="44"/>
      <c r="AA11" s="44">
        <v>3</v>
      </c>
      <c r="AB11" s="44"/>
      <c r="AC11" s="44"/>
      <c r="AD11" s="44"/>
      <c r="AE11" s="44">
        <v>3</v>
      </c>
      <c r="AF11" s="44"/>
      <c r="AG11" s="44">
        <v>2</v>
      </c>
      <c r="AH11" s="39" t="str">
        <f t="shared" si="1"/>
        <v>m</v>
      </c>
      <c r="AI11" s="39" t="str">
        <f t="shared" si="2"/>
        <v xml:space="preserve"> </v>
      </c>
      <c r="AJ11" s="44"/>
      <c r="AK11" s="39" t="str">
        <f t="shared" si="3"/>
        <v xml:space="preserve"> </v>
      </c>
      <c r="AL11" s="39" t="str">
        <f t="shared" si="4"/>
        <v xml:space="preserve"> </v>
      </c>
      <c r="AM11" s="44"/>
      <c r="AN11" s="44"/>
      <c r="AO11" s="44"/>
      <c r="AP11" s="44"/>
      <c r="AQ11" s="44"/>
      <c r="AR11" s="44"/>
      <c r="AS11" s="44">
        <v>1</v>
      </c>
      <c r="AT11" s="34"/>
      <c r="AU11" s="34"/>
      <c r="AV11" s="34"/>
      <c r="AW11" s="34"/>
      <c r="AX11" s="34"/>
      <c r="AY11" s="34"/>
      <c r="AZ11" s="26">
        <f t="shared" si="0"/>
        <v>28</v>
      </c>
    </row>
    <row r="12" spans="1:52" s="27" customFormat="1" x14ac:dyDescent="0.25">
      <c r="A12" s="18" t="s">
        <v>46</v>
      </c>
      <c r="B12" s="28">
        <v>7</v>
      </c>
      <c r="C12" s="35" t="s">
        <v>53</v>
      </c>
      <c r="D12" s="38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39" t="str">
        <f t="shared" si="1"/>
        <v xml:space="preserve"> </v>
      </c>
      <c r="AI12" s="39" t="str">
        <f t="shared" si="2"/>
        <v xml:space="preserve"> </v>
      </c>
      <c r="AJ12" s="44"/>
      <c r="AK12" s="39" t="str">
        <f t="shared" si="3"/>
        <v xml:space="preserve"> </v>
      </c>
      <c r="AL12" s="39" t="str">
        <f t="shared" si="4"/>
        <v xml:space="preserve"> </v>
      </c>
      <c r="AM12" s="44"/>
      <c r="AN12" s="44"/>
      <c r="AO12" s="44"/>
      <c r="AP12" s="44"/>
      <c r="AQ12" s="44"/>
      <c r="AR12" s="44"/>
      <c r="AS12" s="44"/>
      <c r="AT12" s="34"/>
      <c r="AU12" s="34"/>
      <c r="AV12" s="34"/>
      <c r="AW12" s="34"/>
      <c r="AX12" s="34"/>
      <c r="AY12" s="34"/>
      <c r="AZ12" s="26">
        <f t="shared" si="0"/>
        <v>0</v>
      </c>
    </row>
    <row r="13" spans="1:52" s="27" customFormat="1" x14ac:dyDescent="0.25">
      <c r="A13" s="18" t="s">
        <v>46</v>
      </c>
      <c r="B13" s="28">
        <v>8</v>
      </c>
      <c r="C13" s="35" t="s">
        <v>54</v>
      </c>
      <c r="D13" s="38"/>
      <c r="E13" s="44">
        <v>1</v>
      </c>
      <c r="F13" s="44"/>
      <c r="G13" s="44">
        <v>5</v>
      </c>
      <c r="H13" s="44"/>
      <c r="I13" s="44">
        <v>4</v>
      </c>
      <c r="J13" s="44"/>
      <c r="K13" s="44">
        <v>3</v>
      </c>
      <c r="L13" s="44"/>
      <c r="M13" s="44">
        <v>3</v>
      </c>
      <c r="N13" s="44"/>
      <c r="O13" s="44"/>
      <c r="P13" s="44"/>
      <c r="Q13" s="44"/>
      <c r="R13" s="44">
        <v>5</v>
      </c>
      <c r="S13" s="44"/>
      <c r="T13" s="44"/>
      <c r="U13" s="44">
        <v>2</v>
      </c>
      <c r="V13" s="44"/>
      <c r="W13" s="44">
        <v>3</v>
      </c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39" t="str">
        <f t="shared" si="1"/>
        <v xml:space="preserve"> </v>
      </c>
      <c r="AI13" s="39" t="str">
        <f t="shared" si="2"/>
        <v xml:space="preserve"> </v>
      </c>
      <c r="AJ13" s="44">
        <v>2</v>
      </c>
      <c r="AK13" s="39" t="str">
        <f t="shared" si="3"/>
        <v>m</v>
      </c>
      <c r="AL13" s="39" t="str">
        <f t="shared" si="4"/>
        <v xml:space="preserve"> </v>
      </c>
      <c r="AM13" s="44"/>
      <c r="AN13" s="44"/>
      <c r="AO13" s="44"/>
      <c r="AP13" s="44"/>
      <c r="AQ13" s="44">
        <v>2</v>
      </c>
      <c r="AR13" s="44"/>
      <c r="AS13" s="44"/>
      <c r="AT13" s="34"/>
      <c r="AU13" s="34"/>
      <c r="AV13" s="34"/>
      <c r="AW13" s="34"/>
      <c r="AX13" s="34"/>
      <c r="AY13" s="34"/>
      <c r="AZ13" s="26">
        <f t="shared" si="0"/>
        <v>30</v>
      </c>
    </row>
    <row r="14" spans="1:52" s="27" customFormat="1" x14ac:dyDescent="0.25">
      <c r="A14" s="18" t="s">
        <v>46</v>
      </c>
      <c r="B14" s="28">
        <v>9</v>
      </c>
      <c r="C14" s="35" t="s">
        <v>55</v>
      </c>
      <c r="D14" s="41">
        <v>1</v>
      </c>
      <c r="E14" s="17"/>
      <c r="F14" s="17">
        <v>5</v>
      </c>
      <c r="G14" s="17"/>
      <c r="H14" s="17"/>
      <c r="I14" s="17">
        <v>4</v>
      </c>
      <c r="J14" s="17"/>
      <c r="K14" s="17"/>
      <c r="L14" s="17">
        <v>2</v>
      </c>
      <c r="M14" s="17"/>
      <c r="N14" s="17"/>
      <c r="O14" s="17">
        <v>3</v>
      </c>
      <c r="P14" s="17">
        <v>2</v>
      </c>
      <c r="Q14" s="17">
        <v>4</v>
      </c>
      <c r="R14" s="17"/>
      <c r="S14" s="17"/>
      <c r="T14" s="17"/>
      <c r="U14" s="17"/>
      <c r="V14" s="17"/>
      <c r="W14" s="17"/>
      <c r="X14" s="17"/>
      <c r="Y14" s="17"/>
      <c r="Z14" s="17"/>
      <c r="AA14" s="17">
        <v>3</v>
      </c>
      <c r="AB14" s="17"/>
      <c r="AC14" s="17"/>
      <c r="AD14" s="17">
        <v>2</v>
      </c>
      <c r="AE14" s="17"/>
      <c r="AF14" s="17"/>
      <c r="AG14" s="17"/>
      <c r="AH14" s="39" t="str">
        <f t="shared" si="1"/>
        <v xml:space="preserve"> </v>
      </c>
      <c r="AI14" s="39" t="str">
        <f t="shared" si="2"/>
        <v xml:space="preserve"> </v>
      </c>
      <c r="AJ14" s="17">
        <v>2</v>
      </c>
      <c r="AK14" s="39" t="str">
        <f t="shared" si="3"/>
        <v>m</v>
      </c>
      <c r="AL14" s="39" t="str">
        <f t="shared" si="4"/>
        <v xml:space="preserve"> </v>
      </c>
      <c r="AM14" s="17"/>
      <c r="AN14" s="17"/>
      <c r="AO14" s="17"/>
      <c r="AP14" s="17">
        <v>3</v>
      </c>
      <c r="AQ14" s="17"/>
      <c r="AR14" s="17"/>
      <c r="AS14" s="17">
        <v>1</v>
      </c>
      <c r="AT14" s="34"/>
      <c r="AU14" s="34"/>
      <c r="AV14" s="34"/>
      <c r="AW14" s="34"/>
      <c r="AX14" s="34"/>
      <c r="AY14" s="34"/>
      <c r="AZ14" s="26">
        <f t="shared" si="0"/>
        <v>32</v>
      </c>
    </row>
    <row r="15" spans="1:52" s="27" customFormat="1" x14ac:dyDescent="0.25">
      <c r="A15" s="18" t="s">
        <v>46</v>
      </c>
      <c r="B15" s="28">
        <v>10</v>
      </c>
      <c r="C15" s="35" t="s">
        <v>56</v>
      </c>
      <c r="D15" s="41">
        <v>1</v>
      </c>
      <c r="E15" s="17"/>
      <c r="F15" s="17">
        <v>5</v>
      </c>
      <c r="G15" s="17"/>
      <c r="H15" s="17">
        <v>3</v>
      </c>
      <c r="I15" s="17"/>
      <c r="J15" s="17"/>
      <c r="K15" s="17">
        <v>3</v>
      </c>
      <c r="L15" s="17">
        <v>2</v>
      </c>
      <c r="M15" s="17"/>
      <c r="N15" s="17"/>
      <c r="O15" s="17">
        <v>3</v>
      </c>
      <c r="P15" s="17"/>
      <c r="Q15" s="17">
        <v>4</v>
      </c>
      <c r="R15" s="17"/>
      <c r="S15" s="17"/>
      <c r="T15" s="17"/>
      <c r="U15" s="17"/>
      <c r="V15" s="17"/>
      <c r="W15" s="17"/>
      <c r="X15" s="17"/>
      <c r="Y15" s="17"/>
      <c r="Z15" s="17"/>
      <c r="AA15" s="17">
        <v>3</v>
      </c>
      <c r="AB15" s="17"/>
      <c r="AC15" s="17"/>
      <c r="AD15" s="17"/>
      <c r="AE15" s="17"/>
      <c r="AF15" s="17"/>
      <c r="AG15" s="17">
        <v>2</v>
      </c>
      <c r="AH15" s="39" t="str">
        <f t="shared" si="1"/>
        <v>m</v>
      </c>
      <c r="AI15" s="39" t="str">
        <f t="shared" si="2"/>
        <v xml:space="preserve"> </v>
      </c>
      <c r="AJ15" s="17"/>
      <c r="AK15" s="39" t="str">
        <f t="shared" si="3"/>
        <v xml:space="preserve"> </v>
      </c>
      <c r="AL15" s="39" t="str">
        <f t="shared" si="4"/>
        <v xml:space="preserve"> </v>
      </c>
      <c r="AM15" s="17"/>
      <c r="AN15" s="17"/>
      <c r="AO15" s="17">
        <v>2</v>
      </c>
      <c r="AP15" s="17"/>
      <c r="AQ15" s="17"/>
      <c r="AR15" s="17"/>
      <c r="AS15" s="17">
        <v>1</v>
      </c>
      <c r="AT15" s="34"/>
      <c r="AU15" s="34"/>
      <c r="AV15" s="34"/>
      <c r="AW15" s="34"/>
      <c r="AX15" s="34"/>
      <c r="AY15" s="34"/>
      <c r="AZ15" s="26">
        <f t="shared" si="0"/>
        <v>29</v>
      </c>
    </row>
    <row r="16" spans="1:52" s="27" customFormat="1" x14ac:dyDescent="0.25">
      <c r="A16" s="18" t="s">
        <v>46</v>
      </c>
      <c r="B16" s="28">
        <v>11</v>
      </c>
      <c r="C16" s="35" t="s">
        <v>57</v>
      </c>
      <c r="D16" s="38">
        <v>1</v>
      </c>
      <c r="E16" s="44"/>
      <c r="F16" s="44"/>
      <c r="G16" s="44">
        <v>5</v>
      </c>
      <c r="H16" s="44"/>
      <c r="I16" s="44">
        <v>4</v>
      </c>
      <c r="J16" s="44"/>
      <c r="K16" s="44"/>
      <c r="L16" s="44"/>
      <c r="M16" s="44">
        <v>3</v>
      </c>
      <c r="N16" s="44"/>
      <c r="O16" s="44"/>
      <c r="P16" s="44"/>
      <c r="Q16" s="44"/>
      <c r="R16" s="44">
        <v>5</v>
      </c>
      <c r="S16" s="44"/>
      <c r="T16" s="44"/>
      <c r="U16" s="44">
        <v>2</v>
      </c>
      <c r="V16" s="44"/>
      <c r="W16" s="44">
        <v>3</v>
      </c>
      <c r="X16" s="44"/>
      <c r="Y16" s="44"/>
      <c r="Z16" s="44"/>
      <c r="AA16" s="44">
        <v>3</v>
      </c>
      <c r="AB16" s="44">
        <v>2</v>
      </c>
      <c r="AC16" s="44"/>
      <c r="AD16" s="44"/>
      <c r="AE16" s="44"/>
      <c r="AF16" s="44"/>
      <c r="AG16" s="44">
        <v>2</v>
      </c>
      <c r="AH16" s="39" t="str">
        <f t="shared" si="1"/>
        <v>m</v>
      </c>
      <c r="AI16" s="39" t="str">
        <f t="shared" si="2"/>
        <v xml:space="preserve"> </v>
      </c>
      <c r="AJ16" s="44"/>
      <c r="AK16" s="39" t="str">
        <f t="shared" si="3"/>
        <v xml:space="preserve"> </v>
      </c>
      <c r="AL16" s="39" t="str">
        <f t="shared" si="4"/>
        <v xml:space="preserve"> </v>
      </c>
      <c r="AM16" s="44"/>
      <c r="AN16" s="44"/>
      <c r="AO16" s="44"/>
      <c r="AP16" s="44"/>
      <c r="AQ16" s="44"/>
      <c r="AR16" s="44"/>
      <c r="AS16" s="44"/>
      <c r="AT16" s="34"/>
      <c r="AU16" s="34"/>
      <c r="AV16" s="34"/>
      <c r="AW16" s="34"/>
      <c r="AX16" s="34"/>
      <c r="AY16" s="34"/>
      <c r="AZ16" s="26">
        <f t="shared" si="0"/>
        <v>30</v>
      </c>
    </row>
    <row r="17" spans="1:52" s="27" customFormat="1" x14ac:dyDescent="0.25">
      <c r="A17" s="18" t="s">
        <v>46</v>
      </c>
      <c r="B17" s="28">
        <v>12</v>
      </c>
      <c r="C17" s="35" t="s">
        <v>58</v>
      </c>
      <c r="D17" s="36"/>
      <c r="E17" s="17">
        <v>1</v>
      </c>
      <c r="F17" s="17">
        <v>5</v>
      </c>
      <c r="G17" s="17"/>
      <c r="H17" s="17"/>
      <c r="I17" s="17">
        <v>4</v>
      </c>
      <c r="J17" s="17"/>
      <c r="K17" s="17">
        <v>3</v>
      </c>
      <c r="L17" s="17"/>
      <c r="M17" s="17"/>
      <c r="N17" s="17">
        <v>2</v>
      </c>
      <c r="O17" s="17"/>
      <c r="P17" s="17">
        <v>2</v>
      </c>
      <c r="Q17" s="17">
        <v>4</v>
      </c>
      <c r="R17" s="17"/>
      <c r="S17" s="17"/>
      <c r="T17" s="17">
        <v>2</v>
      </c>
      <c r="U17" s="17"/>
      <c r="V17" s="17"/>
      <c r="W17" s="17"/>
      <c r="X17" s="17"/>
      <c r="Y17" s="17"/>
      <c r="Z17" s="17">
        <v>2</v>
      </c>
      <c r="AA17" s="17"/>
      <c r="AB17" s="17">
        <v>2</v>
      </c>
      <c r="AC17" s="17"/>
      <c r="AD17" s="17"/>
      <c r="AE17" s="17"/>
      <c r="AF17" s="17"/>
      <c r="AG17" s="17">
        <v>2</v>
      </c>
      <c r="AH17" s="39" t="str">
        <f t="shared" si="1"/>
        <v xml:space="preserve"> </v>
      </c>
      <c r="AI17" s="39" t="str">
        <f t="shared" si="2"/>
        <v>b</v>
      </c>
      <c r="AJ17" s="17"/>
      <c r="AK17" s="39" t="str">
        <f t="shared" si="3"/>
        <v xml:space="preserve"> </v>
      </c>
      <c r="AL17" s="39" t="str">
        <f t="shared" si="4"/>
        <v xml:space="preserve"> </v>
      </c>
      <c r="AM17" s="17"/>
      <c r="AN17" s="17"/>
      <c r="AO17" s="17"/>
      <c r="AP17" s="17"/>
      <c r="AQ17" s="17"/>
      <c r="AR17" s="17"/>
      <c r="AS17" s="10"/>
      <c r="AT17" s="34"/>
      <c r="AU17" s="34"/>
      <c r="AV17" s="34"/>
      <c r="AW17" s="34"/>
      <c r="AX17" s="34"/>
      <c r="AY17" s="34"/>
      <c r="AZ17" s="26">
        <f t="shared" si="0"/>
        <v>29</v>
      </c>
    </row>
    <row r="18" spans="1:52" s="27" customFormat="1" x14ac:dyDescent="0.25">
      <c r="A18" s="18" t="s">
        <v>46</v>
      </c>
      <c r="B18" s="28">
        <v>13</v>
      </c>
      <c r="C18" s="35" t="s">
        <v>59</v>
      </c>
      <c r="D18" s="45">
        <v>1</v>
      </c>
      <c r="E18" s="17"/>
      <c r="F18" s="17"/>
      <c r="G18" s="17">
        <v>5</v>
      </c>
      <c r="H18" s="17"/>
      <c r="I18" s="17">
        <v>4</v>
      </c>
      <c r="J18" s="17"/>
      <c r="K18" s="17"/>
      <c r="L18" s="17">
        <v>2</v>
      </c>
      <c r="M18" s="17"/>
      <c r="N18" s="17"/>
      <c r="O18" s="17">
        <v>3</v>
      </c>
      <c r="P18" s="17"/>
      <c r="Q18" s="17"/>
      <c r="R18" s="17">
        <v>5</v>
      </c>
      <c r="S18" s="17"/>
      <c r="T18" s="17"/>
      <c r="U18" s="17"/>
      <c r="V18" s="17"/>
      <c r="W18" s="17"/>
      <c r="X18" s="17"/>
      <c r="Y18" s="17">
        <v>3</v>
      </c>
      <c r="Z18" s="17"/>
      <c r="AA18" s="17">
        <v>3</v>
      </c>
      <c r="AB18" s="17"/>
      <c r="AC18" s="17"/>
      <c r="AD18" s="17"/>
      <c r="AE18" s="17"/>
      <c r="AF18" s="17"/>
      <c r="AG18" s="17">
        <v>2</v>
      </c>
      <c r="AH18" s="39" t="str">
        <f t="shared" si="1"/>
        <v>m</v>
      </c>
      <c r="AI18" s="39" t="str">
        <f t="shared" si="2"/>
        <v xml:space="preserve"> </v>
      </c>
      <c r="AJ18" s="17"/>
      <c r="AK18" s="39" t="str">
        <f t="shared" si="3"/>
        <v xml:space="preserve"> </v>
      </c>
      <c r="AL18" s="39" t="str">
        <f t="shared" si="4"/>
        <v xml:space="preserve"> </v>
      </c>
      <c r="AM18" s="17"/>
      <c r="AN18" s="17"/>
      <c r="AO18" s="17">
        <v>2</v>
      </c>
      <c r="AP18" s="10"/>
      <c r="AQ18" s="10"/>
      <c r="AR18" s="10"/>
      <c r="AS18" s="10"/>
      <c r="AT18" s="34"/>
      <c r="AU18" s="34"/>
      <c r="AV18" s="34"/>
      <c r="AW18" s="34"/>
      <c r="AX18" s="34"/>
      <c r="AY18" s="34"/>
      <c r="AZ18" s="26">
        <f t="shared" si="0"/>
        <v>30</v>
      </c>
    </row>
    <row r="19" spans="1:52" s="27" customFormat="1" x14ac:dyDescent="0.25">
      <c r="A19" s="18" t="s">
        <v>46</v>
      </c>
      <c r="B19" s="28">
        <v>14</v>
      </c>
      <c r="C19" s="35" t="s">
        <v>60</v>
      </c>
      <c r="D19" s="41"/>
      <c r="E19" s="17">
        <v>1</v>
      </c>
      <c r="F19" s="17"/>
      <c r="G19" s="17">
        <v>5</v>
      </c>
      <c r="H19" s="17"/>
      <c r="I19" s="17">
        <v>4</v>
      </c>
      <c r="J19" s="17"/>
      <c r="K19" s="17"/>
      <c r="L19" s="17"/>
      <c r="M19" s="17">
        <v>3</v>
      </c>
      <c r="N19" s="17"/>
      <c r="O19" s="17"/>
      <c r="P19" s="17"/>
      <c r="Q19" s="17"/>
      <c r="R19" s="17">
        <v>5</v>
      </c>
      <c r="S19" s="17"/>
      <c r="T19" s="17"/>
      <c r="U19" s="17"/>
      <c r="V19" s="17"/>
      <c r="W19" s="17"/>
      <c r="X19" s="17"/>
      <c r="Y19" s="17">
        <v>3</v>
      </c>
      <c r="Z19" s="17"/>
      <c r="AA19" s="17">
        <v>3</v>
      </c>
      <c r="AB19" s="17"/>
      <c r="AC19" s="17"/>
      <c r="AD19" s="17"/>
      <c r="AE19" s="17"/>
      <c r="AF19" s="17"/>
      <c r="AG19" s="17"/>
      <c r="AH19" s="39" t="str">
        <f t="shared" si="1"/>
        <v xml:space="preserve"> </v>
      </c>
      <c r="AI19" s="39" t="str">
        <f t="shared" si="2"/>
        <v xml:space="preserve"> </v>
      </c>
      <c r="AJ19" s="17">
        <v>2</v>
      </c>
      <c r="AK19" s="39" t="str">
        <f t="shared" si="3"/>
        <v xml:space="preserve"> </v>
      </c>
      <c r="AL19" s="39" t="str">
        <f t="shared" si="4"/>
        <v>b</v>
      </c>
      <c r="AM19" s="17"/>
      <c r="AN19" s="17"/>
      <c r="AO19" s="17"/>
      <c r="AP19" s="17"/>
      <c r="AQ19" s="17">
        <v>2</v>
      </c>
      <c r="AR19" s="10"/>
      <c r="AS19" s="10"/>
      <c r="AT19" s="34"/>
      <c r="AU19" s="34"/>
      <c r="AV19" s="34"/>
      <c r="AW19" s="34"/>
      <c r="AX19" s="34"/>
      <c r="AY19" s="34"/>
      <c r="AZ19" s="26">
        <f t="shared" si="0"/>
        <v>28</v>
      </c>
    </row>
    <row r="20" spans="1:52" s="27" customFormat="1" x14ac:dyDescent="0.25">
      <c r="A20" s="18" t="s">
        <v>46</v>
      </c>
      <c r="B20" s="28">
        <v>15</v>
      </c>
      <c r="C20" s="35" t="s">
        <v>61</v>
      </c>
      <c r="D20" s="36"/>
      <c r="E20" s="17">
        <v>1</v>
      </c>
      <c r="F20" s="17"/>
      <c r="G20" s="17">
        <v>5</v>
      </c>
      <c r="H20" s="17"/>
      <c r="I20" s="17">
        <v>4</v>
      </c>
      <c r="J20" s="17"/>
      <c r="K20" s="17"/>
      <c r="L20" s="17"/>
      <c r="M20" s="17"/>
      <c r="N20" s="17"/>
      <c r="O20" s="17">
        <v>3</v>
      </c>
      <c r="P20" s="17"/>
      <c r="Q20" s="17"/>
      <c r="R20" s="17">
        <v>5</v>
      </c>
      <c r="S20" s="17"/>
      <c r="T20" s="17">
        <v>2</v>
      </c>
      <c r="U20" s="17"/>
      <c r="V20" s="17"/>
      <c r="W20" s="17">
        <v>3</v>
      </c>
      <c r="X20" s="17"/>
      <c r="Y20" s="17"/>
      <c r="Z20" s="17"/>
      <c r="AA20" s="17"/>
      <c r="AB20" s="17"/>
      <c r="AC20" s="17">
        <v>3</v>
      </c>
      <c r="AD20" s="17"/>
      <c r="AE20" s="17"/>
      <c r="AF20" s="17"/>
      <c r="AG20" s="17">
        <v>2</v>
      </c>
      <c r="AH20" s="39" t="str">
        <f t="shared" si="1"/>
        <v xml:space="preserve"> </v>
      </c>
      <c r="AI20" s="39" t="str">
        <f t="shared" si="2"/>
        <v>b</v>
      </c>
      <c r="AJ20" s="17">
        <v>2</v>
      </c>
      <c r="AK20" s="39" t="str">
        <f t="shared" si="3"/>
        <v xml:space="preserve"> </v>
      </c>
      <c r="AL20" s="39" t="str">
        <f t="shared" si="4"/>
        <v>b</v>
      </c>
      <c r="AM20" s="10"/>
      <c r="AN20" s="10"/>
      <c r="AO20" s="10"/>
      <c r="AP20" s="10"/>
      <c r="AQ20" s="10"/>
      <c r="AR20" s="10"/>
      <c r="AS20" s="10"/>
      <c r="AT20" s="34"/>
      <c r="AU20" s="34"/>
      <c r="AV20" s="34"/>
      <c r="AW20" s="34"/>
      <c r="AX20" s="34"/>
      <c r="AY20" s="34"/>
      <c r="AZ20" s="26">
        <f t="shared" si="0"/>
        <v>30</v>
      </c>
    </row>
    <row r="21" spans="1:52" s="27" customFormat="1" x14ac:dyDescent="0.25">
      <c r="A21" s="18" t="s">
        <v>46</v>
      </c>
      <c r="B21" s="28">
        <v>16</v>
      </c>
      <c r="C21" s="35" t="s">
        <v>62</v>
      </c>
      <c r="D21" s="41">
        <v>1</v>
      </c>
      <c r="E21" s="17"/>
      <c r="F21" s="17">
        <v>5</v>
      </c>
      <c r="G21" s="17"/>
      <c r="H21" s="17"/>
      <c r="I21" s="17">
        <v>4</v>
      </c>
      <c r="J21" s="17"/>
      <c r="K21" s="17">
        <v>3</v>
      </c>
      <c r="L21" s="17">
        <v>2</v>
      </c>
      <c r="M21" s="17"/>
      <c r="N21" s="17"/>
      <c r="O21" s="17">
        <v>3</v>
      </c>
      <c r="P21" s="17"/>
      <c r="Q21" s="17"/>
      <c r="R21" s="17">
        <v>5</v>
      </c>
      <c r="S21" s="17"/>
      <c r="T21" s="17"/>
      <c r="U21" s="17"/>
      <c r="V21" s="17"/>
      <c r="W21" s="17">
        <v>3</v>
      </c>
      <c r="X21" s="17"/>
      <c r="Y21" s="17"/>
      <c r="Z21" s="17"/>
      <c r="AA21" s="17">
        <v>3</v>
      </c>
      <c r="AB21" s="17"/>
      <c r="AC21" s="17"/>
      <c r="AD21" s="17">
        <v>2</v>
      </c>
      <c r="AE21" s="17"/>
      <c r="AF21" s="17"/>
      <c r="AG21" s="17"/>
      <c r="AH21" s="39" t="str">
        <f t="shared" si="1"/>
        <v xml:space="preserve"> </v>
      </c>
      <c r="AI21" s="39" t="str">
        <f t="shared" si="2"/>
        <v xml:space="preserve"> </v>
      </c>
      <c r="AJ21" s="17">
        <v>2</v>
      </c>
      <c r="AK21" s="39" t="str">
        <f t="shared" si="3"/>
        <v>m</v>
      </c>
      <c r="AL21" s="39" t="str">
        <f t="shared" si="4"/>
        <v xml:space="preserve"> </v>
      </c>
      <c r="AM21" s="17"/>
      <c r="AN21" s="10"/>
      <c r="AO21" s="10"/>
      <c r="AP21" s="10"/>
      <c r="AQ21" s="10"/>
      <c r="AR21" s="10"/>
      <c r="AS21" s="10"/>
      <c r="AT21" s="34"/>
      <c r="AU21" s="34"/>
      <c r="AV21" s="34"/>
      <c r="AW21" s="34"/>
      <c r="AX21" s="34"/>
      <c r="AY21" s="34"/>
      <c r="AZ21" s="26">
        <f t="shared" si="0"/>
        <v>33</v>
      </c>
    </row>
    <row r="22" spans="1:52" s="27" customFormat="1" x14ac:dyDescent="0.25">
      <c r="A22" s="18" t="s">
        <v>46</v>
      </c>
      <c r="B22" s="28">
        <v>17</v>
      </c>
      <c r="C22" s="35" t="s">
        <v>63</v>
      </c>
      <c r="D22" s="41"/>
      <c r="E22" s="17">
        <v>1</v>
      </c>
      <c r="F22" s="17"/>
      <c r="G22" s="17">
        <v>5</v>
      </c>
      <c r="H22" s="17"/>
      <c r="I22" s="17">
        <v>4</v>
      </c>
      <c r="J22" s="17"/>
      <c r="K22" s="17">
        <v>3</v>
      </c>
      <c r="L22" s="17"/>
      <c r="M22" s="17">
        <v>3</v>
      </c>
      <c r="N22" s="17"/>
      <c r="O22" s="17"/>
      <c r="P22" s="17">
        <v>2</v>
      </c>
      <c r="Q22" s="17"/>
      <c r="R22" s="17">
        <v>5</v>
      </c>
      <c r="S22" s="17"/>
      <c r="T22" s="17"/>
      <c r="U22" s="17"/>
      <c r="V22" s="17"/>
      <c r="W22" s="17"/>
      <c r="X22" s="17"/>
      <c r="Y22" s="17"/>
      <c r="Z22" s="17">
        <v>2</v>
      </c>
      <c r="AA22" s="17"/>
      <c r="AB22" s="17"/>
      <c r="AC22" s="17"/>
      <c r="AD22" s="17"/>
      <c r="AE22" s="17"/>
      <c r="AF22" s="17"/>
      <c r="AG22" s="17">
        <v>2</v>
      </c>
      <c r="AH22" s="39" t="str">
        <f t="shared" si="1"/>
        <v xml:space="preserve"> </v>
      </c>
      <c r="AI22" s="39" t="str">
        <f t="shared" si="2"/>
        <v>b</v>
      </c>
      <c r="AJ22" s="10"/>
      <c r="AK22" s="39" t="str">
        <f t="shared" si="3"/>
        <v xml:space="preserve"> </v>
      </c>
      <c r="AL22" s="39" t="str">
        <f t="shared" si="4"/>
        <v xml:space="preserve"> </v>
      </c>
      <c r="AM22" s="10"/>
      <c r="AN22" s="10"/>
      <c r="AO22" s="10"/>
      <c r="AP22" s="10"/>
      <c r="AQ22" s="17">
        <v>2</v>
      </c>
      <c r="AR22" s="10"/>
      <c r="AS22" s="10"/>
      <c r="AT22" s="34"/>
      <c r="AU22" s="34"/>
      <c r="AV22" s="34"/>
      <c r="AW22" s="34"/>
      <c r="AX22" s="34"/>
      <c r="AY22" s="34"/>
      <c r="AZ22" s="26">
        <f t="shared" si="0"/>
        <v>29</v>
      </c>
    </row>
    <row r="23" spans="1:52" s="27" customFormat="1" x14ac:dyDescent="0.25">
      <c r="A23" s="18" t="s">
        <v>46</v>
      </c>
      <c r="B23" s="28">
        <v>18</v>
      </c>
      <c r="C23" s="35" t="s">
        <v>64</v>
      </c>
      <c r="D23" s="41">
        <v>1</v>
      </c>
      <c r="E23" s="17"/>
      <c r="F23" s="17"/>
      <c r="G23" s="17">
        <v>5</v>
      </c>
      <c r="H23" s="17"/>
      <c r="I23" s="17">
        <v>4</v>
      </c>
      <c r="J23" s="17"/>
      <c r="K23" s="17"/>
      <c r="L23" s="17">
        <v>2</v>
      </c>
      <c r="M23" s="17"/>
      <c r="N23" s="17"/>
      <c r="O23" s="17">
        <v>3</v>
      </c>
      <c r="P23" s="17"/>
      <c r="Q23" s="17">
        <v>4</v>
      </c>
      <c r="R23" s="17"/>
      <c r="S23" s="17"/>
      <c r="T23" s="17"/>
      <c r="U23" s="17"/>
      <c r="V23" s="17"/>
      <c r="W23" s="17"/>
      <c r="X23" s="17"/>
      <c r="Y23" s="17">
        <v>3</v>
      </c>
      <c r="Z23" s="17"/>
      <c r="AA23" s="17">
        <v>3</v>
      </c>
      <c r="AB23" s="17"/>
      <c r="AC23" s="17"/>
      <c r="AD23" s="17">
        <v>2</v>
      </c>
      <c r="AE23" s="17"/>
      <c r="AF23" s="17"/>
      <c r="AG23" s="17">
        <v>2</v>
      </c>
      <c r="AH23" s="39" t="str">
        <f t="shared" si="1"/>
        <v>m</v>
      </c>
      <c r="AI23" s="39" t="str">
        <f t="shared" si="2"/>
        <v xml:space="preserve"> </v>
      </c>
      <c r="AJ23" s="17"/>
      <c r="AK23" s="39" t="str">
        <f t="shared" si="3"/>
        <v xml:space="preserve"> </v>
      </c>
      <c r="AL23" s="39" t="str">
        <f t="shared" si="4"/>
        <v xml:space="preserve"> </v>
      </c>
      <c r="AM23" s="17"/>
      <c r="AN23" s="17"/>
      <c r="AO23" s="17"/>
      <c r="AP23" s="10"/>
      <c r="AQ23" s="10"/>
      <c r="AR23" s="10"/>
      <c r="AS23" s="10"/>
      <c r="AT23" s="34"/>
      <c r="AU23" s="34"/>
      <c r="AV23" s="34"/>
      <c r="AW23" s="34"/>
      <c r="AX23" s="34"/>
      <c r="AY23" s="34"/>
      <c r="AZ23" s="26">
        <f t="shared" si="0"/>
        <v>29</v>
      </c>
    </row>
    <row r="24" spans="1:52" s="27" customFormat="1" x14ac:dyDescent="0.25">
      <c r="A24" s="18" t="s">
        <v>46</v>
      </c>
      <c r="B24" s="28">
        <v>19</v>
      </c>
      <c r="C24" s="35" t="s">
        <v>65</v>
      </c>
      <c r="D24" s="41">
        <v>1</v>
      </c>
      <c r="E24" s="17"/>
      <c r="F24" s="17"/>
      <c r="G24" s="17">
        <v>5</v>
      </c>
      <c r="H24" s="17"/>
      <c r="I24" s="17">
        <v>4</v>
      </c>
      <c r="J24" s="17"/>
      <c r="K24" s="17"/>
      <c r="L24" s="17"/>
      <c r="M24" s="17"/>
      <c r="N24" s="17"/>
      <c r="O24" s="17">
        <v>3</v>
      </c>
      <c r="P24" s="17"/>
      <c r="Q24" s="17"/>
      <c r="R24" s="17">
        <v>5</v>
      </c>
      <c r="S24" s="17"/>
      <c r="T24" s="17"/>
      <c r="U24" s="17">
        <v>2</v>
      </c>
      <c r="V24" s="17"/>
      <c r="W24" s="17">
        <v>3</v>
      </c>
      <c r="X24" s="17"/>
      <c r="Y24" s="17"/>
      <c r="Z24" s="17"/>
      <c r="AA24" s="17"/>
      <c r="AB24" s="17">
        <v>2</v>
      </c>
      <c r="AC24" s="17"/>
      <c r="AD24" s="17"/>
      <c r="AE24" s="17"/>
      <c r="AF24" s="17"/>
      <c r="AG24" s="17"/>
      <c r="AH24" s="39" t="str">
        <f>IF(AND(COUNTIF(C24,"*ė")+COUNTIF(C24,"*a")&gt;=1,AG24&gt;0),"m"," ")</f>
        <v xml:space="preserve"> </v>
      </c>
      <c r="AI24" s="39" t="str">
        <f>IF(AND(COUNTIF(C24,"*ė")+COUNTIF(C24,"*a")=0,AG24&gt;0),"b"," ")</f>
        <v xml:space="preserve"> </v>
      </c>
      <c r="AJ24" s="17">
        <v>2</v>
      </c>
      <c r="AK24" s="39" t="str">
        <f t="shared" si="3"/>
        <v xml:space="preserve"> </v>
      </c>
      <c r="AL24" s="39" t="str">
        <f t="shared" si="4"/>
        <v>b</v>
      </c>
      <c r="AM24" s="17"/>
      <c r="AN24" s="17"/>
      <c r="AO24" s="17"/>
      <c r="AP24" s="17"/>
      <c r="AQ24" s="17"/>
      <c r="AR24" s="17"/>
      <c r="AS24" s="17">
        <v>1</v>
      </c>
      <c r="AT24" s="34"/>
      <c r="AU24" s="34"/>
      <c r="AV24" s="34"/>
      <c r="AW24" s="34"/>
      <c r="AX24" s="34"/>
      <c r="AY24" s="34"/>
      <c r="AZ24" s="26">
        <f t="shared" si="0"/>
        <v>28</v>
      </c>
    </row>
    <row r="25" spans="1:52" s="27" customFormat="1" x14ac:dyDescent="0.25">
      <c r="A25" s="18" t="s">
        <v>46</v>
      </c>
      <c r="B25" s="28">
        <v>20</v>
      </c>
      <c r="C25" s="35" t="s">
        <v>66</v>
      </c>
      <c r="D25" s="36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39" t="str">
        <f>IF(AND(COUNTIF(C25,"*ė")+COUNTIF(C25,"*a")&gt;=1,AG25&gt;0),"m"," ")</f>
        <v xml:space="preserve"> </v>
      </c>
      <c r="AI25" s="39" t="str">
        <f>IF(AND(COUNTIF(C25,"*ė")+COUNTIF(C25,"*a")=0,AG25&gt;0),"b"," ")</f>
        <v xml:space="preserve"> </v>
      </c>
      <c r="AJ25" s="10"/>
      <c r="AK25" s="39" t="str">
        <f t="shared" si="3"/>
        <v xml:space="preserve"> </v>
      </c>
      <c r="AL25" s="39" t="str">
        <f t="shared" si="4"/>
        <v xml:space="preserve"> </v>
      </c>
      <c r="AM25" s="10"/>
      <c r="AN25" s="10"/>
      <c r="AO25" s="10"/>
      <c r="AP25" s="10"/>
      <c r="AQ25" s="10"/>
      <c r="AR25" s="10"/>
      <c r="AS25" s="10"/>
      <c r="AT25" s="34"/>
      <c r="AU25" s="34"/>
      <c r="AV25" s="34"/>
      <c r="AW25" s="34"/>
      <c r="AX25" s="34"/>
      <c r="AY25" s="34"/>
      <c r="AZ25" s="26">
        <f t="shared" si="0"/>
        <v>0</v>
      </c>
    </row>
    <row r="26" spans="1:52" s="27" customFormat="1" x14ac:dyDescent="0.25">
      <c r="A26" s="18" t="s">
        <v>46</v>
      </c>
      <c r="B26" s="28">
        <v>21</v>
      </c>
      <c r="C26" s="35" t="s">
        <v>67</v>
      </c>
      <c r="D26" s="36"/>
      <c r="E26" s="17">
        <v>1</v>
      </c>
      <c r="F26" s="17"/>
      <c r="G26" s="17">
        <v>5</v>
      </c>
      <c r="H26" s="17"/>
      <c r="I26" s="17">
        <v>4</v>
      </c>
      <c r="J26" s="17"/>
      <c r="K26" s="17"/>
      <c r="L26" s="17"/>
      <c r="M26" s="17"/>
      <c r="N26" s="17">
        <v>2</v>
      </c>
      <c r="O26" s="17"/>
      <c r="P26" s="17"/>
      <c r="Q26" s="17"/>
      <c r="R26" s="17">
        <v>5</v>
      </c>
      <c r="S26" s="17"/>
      <c r="T26" s="17"/>
      <c r="U26" s="17"/>
      <c r="V26" s="17"/>
      <c r="W26" s="17"/>
      <c r="X26" s="17"/>
      <c r="Y26" s="17">
        <v>3</v>
      </c>
      <c r="Z26" s="17"/>
      <c r="AA26" s="17">
        <v>3</v>
      </c>
      <c r="AB26" s="17"/>
      <c r="AC26" s="17"/>
      <c r="AD26" s="17"/>
      <c r="AE26" s="17"/>
      <c r="AF26" s="17"/>
      <c r="AG26" s="17"/>
      <c r="AH26" s="39" t="str">
        <f>IF(AND(COUNTIF(C26,"*ė")+COUNTIF(C26,"*a")&gt;=1,AG26&gt;0),"m"," ")</f>
        <v xml:space="preserve"> </v>
      </c>
      <c r="AI26" s="39" t="str">
        <f>IF(AND(COUNTIF(C26,"*ė")+COUNTIF(C26,"*a")=0,AG26&gt;0),"b"," ")</f>
        <v xml:space="preserve"> </v>
      </c>
      <c r="AJ26" s="17">
        <v>2</v>
      </c>
      <c r="AK26" s="39" t="str">
        <f t="shared" si="3"/>
        <v xml:space="preserve"> </v>
      </c>
      <c r="AL26" s="39" t="str">
        <f t="shared" si="4"/>
        <v>b</v>
      </c>
      <c r="AM26" s="17"/>
      <c r="AN26" s="17"/>
      <c r="AO26" s="17"/>
      <c r="AP26" s="17"/>
      <c r="AQ26" s="17"/>
      <c r="AR26" s="17">
        <v>3</v>
      </c>
      <c r="AS26" s="10"/>
      <c r="AT26" s="34"/>
      <c r="AU26" s="34"/>
      <c r="AV26" s="34"/>
      <c r="AW26" s="34"/>
      <c r="AX26" s="34"/>
      <c r="AY26" s="34"/>
      <c r="AZ26" s="26">
        <f t="shared" si="0"/>
        <v>28</v>
      </c>
    </row>
    <row r="27" spans="1:52" s="27" customFormat="1" x14ac:dyDescent="0.25">
      <c r="A27" s="18" t="s">
        <v>46</v>
      </c>
      <c r="B27" s="28">
        <v>22</v>
      </c>
      <c r="C27" s="29"/>
      <c r="D27" s="36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39" t="str">
        <f>IF(AND(COUNTIF(C27,"*ė")+COUNTIF(C27,"*a")&gt;=1,AG27&gt;0),"m"," ")</f>
        <v xml:space="preserve"> </v>
      </c>
      <c r="AI27" s="39" t="str">
        <f>IF(AND(COUNTIF(C27,"*ė")+COUNTIF(C27,"*a")=0,AG27&gt;0),"b"," ")</f>
        <v xml:space="preserve"> </v>
      </c>
      <c r="AJ27" s="10"/>
      <c r="AK27" s="39" t="str">
        <f t="shared" si="3"/>
        <v xml:space="preserve"> </v>
      </c>
      <c r="AL27" s="39" t="str">
        <f t="shared" si="4"/>
        <v xml:space="preserve"> </v>
      </c>
      <c r="AM27" s="10"/>
      <c r="AN27" s="10"/>
      <c r="AO27" s="10"/>
      <c r="AP27" s="10"/>
      <c r="AQ27" s="10"/>
      <c r="AR27" s="10"/>
      <c r="AS27" s="10"/>
      <c r="AT27" s="34"/>
      <c r="AU27" s="34"/>
      <c r="AV27" s="34"/>
      <c r="AW27" s="34"/>
      <c r="AX27" s="34"/>
      <c r="AY27" s="34"/>
      <c r="AZ27" s="26">
        <f t="shared" si="0"/>
        <v>0</v>
      </c>
    </row>
    <row r="28" spans="1:52" s="27" customFormat="1" x14ac:dyDescent="0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9" t="str">
        <f>IF(AND(COUNTIF(C29,"*ė")+COUNTIF(C29,"*a")&gt;=1,AG29&gt;0),"m"," ")</f>
        <v xml:space="preserve"> </v>
      </c>
      <c r="AI28" s="39"/>
      <c r="AJ28" s="34"/>
      <c r="AK28" s="39"/>
      <c r="AL28" s="39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</row>
    <row r="29" spans="1:52" s="27" customFormat="1" x14ac:dyDescent="0.25">
      <c r="A29" s="296" t="s">
        <v>68</v>
      </c>
      <c r="B29" s="297"/>
      <c r="C29" s="298"/>
      <c r="D29" s="46">
        <f t="shared" ref="D29:AF29" si="5">COUNTA(D6:D28)</f>
        <v>10</v>
      </c>
      <c r="E29" s="46">
        <f t="shared" si="5"/>
        <v>9</v>
      </c>
      <c r="F29" s="46">
        <f t="shared" si="5"/>
        <v>6</v>
      </c>
      <c r="G29" s="46">
        <f t="shared" si="5"/>
        <v>13</v>
      </c>
      <c r="H29" s="46">
        <f t="shared" si="5"/>
        <v>2</v>
      </c>
      <c r="I29" s="46">
        <f t="shared" si="5"/>
        <v>17</v>
      </c>
      <c r="J29" s="46">
        <f t="shared" si="5"/>
        <v>0</v>
      </c>
      <c r="K29" s="46">
        <f t="shared" si="5"/>
        <v>7</v>
      </c>
      <c r="L29" s="46">
        <f t="shared" si="5"/>
        <v>5</v>
      </c>
      <c r="M29" s="46">
        <f t="shared" si="5"/>
        <v>8</v>
      </c>
      <c r="N29" s="46">
        <f t="shared" si="5"/>
        <v>2</v>
      </c>
      <c r="O29" s="46">
        <f t="shared" si="5"/>
        <v>9</v>
      </c>
      <c r="P29" s="46">
        <f t="shared" si="5"/>
        <v>4</v>
      </c>
      <c r="Q29" s="46">
        <f t="shared" si="5"/>
        <v>6</v>
      </c>
      <c r="R29" s="46">
        <f t="shared" si="5"/>
        <v>13</v>
      </c>
      <c r="S29" s="46">
        <f t="shared" si="5"/>
        <v>0</v>
      </c>
      <c r="T29" s="46">
        <f t="shared" si="5"/>
        <v>3</v>
      </c>
      <c r="U29" s="46">
        <f t="shared" si="5"/>
        <v>4</v>
      </c>
      <c r="V29" s="46">
        <f t="shared" si="5"/>
        <v>1</v>
      </c>
      <c r="W29" s="46">
        <f t="shared" si="5"/>
        <v>6</v>
      </c>
      <c r="X29" s="46">
        <f t="shared" si="5"/>
        <v>0</v>
      </c>
      <c r="Y29" s="46">
        <f t="shared" si="5"/>
        <v>6</v>
      </c>
      <c r="Z29" s="46">
        <f t="shared" si="5"/>
        <v>2</v>
      </c>
      <c r="AA29" s="46">
        <f t="shared" si="5"/>
        <v>13</v>
      </c>
      <c r="AB29" s="46">
        <f t="shared" si="5"/>
        <v>3</v>
      </c>
      <c r="AC29" s="46">
        <f t="shared" si="5"/>
        <v>1</v>
      </c>
      <c r="AD29" s="46">
        <f t="shared" si="5"/>
        <v>5</v>
      </c>
      <c r="AE29" s="46">
        <f t="shared" si="5"/>
        <v>1</v>
      </c>
      <c r="AF29" s="46">
        <f t="shared" si="5"/>
        <v>0</v>
      </c>
      <c r="AG29" s="46">
        <f>COUNTA(AG6:AG28)</f>
        <v>11</v>
      </c>
      <c r="AH29" s="34">
        <f>COUNTIF(AH6:AH28,"m")</f>
        <v>6</v>
      </c>
      <c r="AI29" s="34">
        <f>COUNTIF(AI6:AI28,"b")</f>
        <v>5</v>
      </c>
      <c r="AJ29" s="46">
        <f>COUNTA(AJ6:AJ28)</f>
        <v>9</v>
      </c>
      <c r="AK29" s="34">
        <f>COUNTIF(AK6:AK28,"m")</f>
        <v>5</v>
      </c>
      <c r="AL29" s="34">
        <f>COUNTIF(AL6:AL28,"b")</f>
        <v>4</v>
      </c>
      <c r="AM29" s="44">
        <f>COUNTA(AM6:AM28)</f>
        <v>0</v>
      </c>
      <c r="AN29" s="44">
        <f t="shared" ref="AN29:AY29" si="6">COUNTA(AN6:AN28)</f>
        <v>0</v>
      </c>
      <c r="AO29" s="44">
        <f t="shared" si="6"/>
        <v>2</v>
      </c>
      <c r="AP29" s="44">
        <f t="shared" si="6"/>
        <v>2</v>
      </c>
      <c r="AQ29" s="44">
        <f t="shared" si="6"/>
        <v>4</v>
      </c>
      <c r="AR29" s="44">
        <f t="shared" si="6"/>
        <v>2</v>
      </c>
      <c r="AS29" s="44">
        <f t="shared" si="6"/>
        <v>6</v>
      </c>
      <c r="AT29" s="44">
        <f t="shared" si="6"/>
        <v>0</v>
      </c>
      <c r="AU29" s="44">
        <f t="shared" si="6"/>
        <v>0</v>
      </c>
      <c r="AV29" s="44">
        <f t="shared" si="6"/>
        <v>0</v>
      </c>
      <c r="AW29" s="44">
        <f t="shared" si="6"/>
        <v>0</v>
      </c>
      <c r="AX29" s="44">
        <f t="shared" si="6"/>
        <v>0</v>
      </c>
      <c r="AY29" s="44">
        <f t="shared" si="6"/>
        <v>0</v>
      </c>
      <c r="AZ29" s="26">
        <f>SUM(D28:AY28)</f>
        <v>0</v>
      </c>
    </row>
    <row r="30" spans="1:52" s="27" customFormat="1" x14ac:dyDescent="0.25"/>
    <row r="31" spans="1:52" x14ac:dyDescent="0.25">
      <c r="Y31">
        <v>868634137</v>
      </c>
    </row>
  </sheetData>
  <autoFilter ref="A5:AZ29"/>
  <mergeCells count="42">
    <mergeCell ref="A29:C29"/>
    <mergeCell ref="Z2:AA2"/>
    <mergeCell ref="AB2:AC2"/>
    <mergeCell ref="AD2:AE2"/>
    <mergeCell ref="AO2:AP2"/>
    <mergeCell ref="A1:B4"/>
    <mergeCell ref="C1:C4"/>
    <mergeCell ref="D1:E2"/>
    <mergeCell ref="F1:G2"/>
    <mergeCell ref="H1:I1"/>
    <mergeCell ref="J1:K1"/>
    <mergeCell ref="AH1:AH3"/>
    <mergeCell ref="AI1:AI3"/>
    <mergeCell ref="AK1:AK3"/>
    <mergeCell ref="AL1:AL3"/>
    <mergeCell ref="AQ2:AR2"/>
    <mergeCell ref="AT2:AT3"/>
    <mergeCell ref="AM1:AM3"/>
    <mergeCell ref="AN1:AR1"/>
    <mergeCell ref="AS1:AS3"/>
    <mergeCell ref="AT1:AY1"/>
    <mergeCell ref="AU2:AU3"/>
    <mergeCell ref="AV2:AV3"/>
    <mergeCell ref="AW2:AW3"/>
    <mergeCell ref="AX2:AX3"/>
    <mergeCell ref="AY2:AY3"/>
    <mergeCell ref="AZ1:AZ3"/>
    <mergeCell ref="H2:I2"/>
    <mergeCell ref="J2:K2"/>
    <mergeCell ref="L2:M2"/>
    <mergeCell ref="N2:O2"/>
    <mergeCell ref="P2:P3"/>
    <mergeCell ref="L1:P1"/>
    <mergeCell ref="Q1:U1"/>
    <mergeCell ref="V1:AA1"/>
    <mergeCell ref="AB1:AF1"/>
    <mergeCell ref="AG1:AG3"/>
    <mergeCell ref="AJ1:AJ3"/>
    <mergeCell ref="Q2:R2"/>
    <mergeCell ref="S2:U2"/>
    <mergeCell ref="V2:W2"/>
    <mergeCell ref="X2:Y2"/>
  </mergeCells>
  <pageMargins left="0" right="0" top="0" bottom="0" header="0.31496062992125984" footer="0.31496062992125984"/>
  <pageSetup paperSize="9" scale="84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6</vt:i4>
      </vt:variant>
    </vt:vector>
  </HeadingPairs>
  <TitlesOfParts>
    <vt:vector size="6" baseType="lpstr">
      <vt:lpstr>DARBINIS</vt:lpstr>
      <vt:lpstr>bendras</vt:lpstr>
      <vt:lpstr>valandos,grupės</vt:lpstr>
      <vt:lpstr>2b</vt:lpstr>
      <vt:lpstr>2c</vt:lpstr>
      <vt:lpstr>2d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</dc:creator>
  <cp:lastModifiedBy>Matematika5</cp:lastModifiedBy>
  <cp:lastPrinted>2018-09-07T12:27:04Z</cp:lastPrinted>
  <dcterms:created xsi:type="dcterms:W3CDTF">2018-01-08T11:39:12Z</dcterms:created>
  <dcterms:modified xsi:type="dcterms:W3CDTF">2018-09-19T09:34:26Z</dcterms:modified>
</cp:coreProperties>
</file>